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rtine\Desktop\Business Office Webpage\Financial Transparency Files\"/>
    </mc:Choice>
  </mc:AlternateContent>
  <bookViews>
    <workbookView xWindow="0" yWindow="0" windowWidth="21600" windowHeight="10320"/>
  </bookViews>
  <sheets>
    <sheet name="Official Budget" sheetId="2" r:id="rId1"/>
  </sheets>
  <externalReferences>
    <externalReference r:id="rId2"/>
    <externalReference r:id="rId3"/>
  </externalReferences>
  <definedNames>
    <definedName name="_11___Instructional">#REF!</definedName>
    <definedName name="_13___Staff_Development">#REF!</definedName>
    <definedName name="_22___Instr._Resources___Media">#REF!</definedName>
    <definedName name="_23___School_Administration">#REF!</definedName>
    <definedName name="_31___Guidance___Counseling">#REF!</definedName>
    <definedName name="_32___Social_Services">#REF!</definedName>
    <definedName name="_33___Health_Services">#REF!</definedName>
    <definedName name="_34___Pupil_Transportation">#REF!</definedName>
    <definedName name="_35___Food_Service">#REF!</definedName>
    <definedName name="_36___Co_Curricular">#REF!</definedName>
    <definedName name="_53___Data_Processing">#REF!</definedName>
    <definedName name="_61___Ancillary_Services">#REF!</definedName>
    <definedName name="Airport">#REF!</definedName>
    <definedName name="Beatrice_Garza_Intermediate_School">#REF!</definedName>
    <definedName name="Budget_Year_1997_98">#REF!</definedName>
    <definedName name="BUDGET97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BUDGET97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Central">#REF!</definedName>
    <definedName name="Cleckler_Heald">#REF!</definedName>
    <definedName name="Cuellar">#REF!</definedName>
    <definedName name="F._D._Roosevelt">#REF!</definedName>
    <definedName name="Horton">#REF!</definedName>
    <definedName name="Louise_Black">#REF!</definedName>
    <definedName name="Margo">#REF!</definedName>
    <definedName name="Mary_Hoge_Academy">#REF!</definedName>
    <definedName name="Memorial">#REF!</definedName>
    <definedName name="North_Bridge">#REF!</definedName>
    <definedName name="Per_Student_Cost____General_Fund">#REF!</definedName>
    <definedName name="print" localSheetId="0">'[1]Per Student ADA'!$B$1:$H$39,'[1]Per Student ADA'!$A$41:$B$47,'[1]Per Student ADA'!$A$41:$I$155</definedName>
    <definedName name="print">#REF!,#REF!,#REF!</definedName>
    <definedName name="Rico">#REF!</definedName>
    <definedName name="Sam_Houston">#REF!</definedName>
    <definedName name="School">#REF!</definedName>
    <definedName name="South_Palm_Gardens">#REF!</definedName>
    <definedName name="Stephen_F._Austin_Early_Childhood_Center">#REF!</definedName>
    <definedName name="TOTAL">#REF!</definedName>
    <definedName name="Total_cost_includes__All_General_Fund_only____the_following_functions">#REF!</definedName>
    <definedName name="Weslaco_High_School">#REF!</definedName>
    <definedName name="WESLACO_INDEPENDENT_SCHOOL_DISTRICT">#REF!</definedName>
    <definedName name="wrn.budget97.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  <definedName name="wrn.budget97.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E51" i="2"/>
  <c r="G43" i="2"/>
  <c r="G41" i="2"/>
  <c r="F41" i="2"/>
  <c r="E41" i="2"/>
  <c r="D41" i="2"/>
  <c r="C41" i="2"/>
  <c r="H41" i="2" s="1"/>
  <c r="G40" i="2"/>
  <c r="F40" i="2"/>
  <c r="F43" i="2" s="1"/>
  <c r="E40" i="2"/>
  <c r="E43" i="2" s="1"/>
  <c r="D40" i="2"/>
  <c r="D43" i="2" s="1"/>
  <c r="C40" i="2"/>
  <c r="H40" i="2" s="1"/>
  <c r="G36" i="2"/>
  <c r="H36" i="2" s="1"/>
  <c r="F36" i="2"/>
  <c r="E36" i="2"/>
  <c r="D36" i="2"/>
  <c r="C36" i="2"/>
  <c r="G35" i="2"/>
  <c r="F35" i="2"/>
  <c r="E35" i="2"/>
  <c r="D35" i="2"/>
  <c r="C35" i="2"/>
  <c r="H35" i="2" s="1"/>
  <c r="G34" i="2"/>
  <c r="F34" i="2"/>
  <c r="E34" i="2"/>
  <c r="D34" i="2"/>
  <c r="C34" i="2"/>
  <c r="H34" i="2" s="1"/>
  <c r="G33" i="2"/>
  <c r="F33" i="2"/>
  <c r="E33" i="2"/>
  <c r="D33" i="2"/>
  <c r="C33" i="2"/>
  <c r="H33" i="2" s="1"/>
  <c r="G32" i="2"/>
  <c r="H32" i="2" s="1"/>
  <c r="F32" i="2"/>
  <c r="E32" i="2"/>
  <c r="D32" i="2"/>
  <c r="C32" i="2"/>
  <c r="G31" i="2"/>
  <c r="F31" i="2"/>
  <c r="E31" i="2"/>
  <c r="D31" i="2"/>
  <c r="C31" i="2"/>
  <c r="H31" i="2" s="1"/>
  <c r="G30" i="2"/>
  <c r="F30" i="2"/>
  <c r="E30" i="2"/>
  <c r="D30" i="2"/>
  <c r="C30" i="2"/>
  <c r="H30" i="2" s="1"/>
  <c r="G29" i="2"/>
  <c r="F29" i="2"/>
  <c r="E29" i="2"/>
  <c r="D29" i="2"/>
  <c r="C29" i="2"/>
  <c r="H29" i="2" s="1"/>
  <c r="G28" i="2"/>
  <c r="H28" i="2" s="1"/>
  <c r="F28" i="2"/>
  <c r="E28" i="2"/>
  <c r="D28" i="2"/>
  <c r="C28" i="2"/>
  <c r="G27" i="2"/>
  <c r="F27" i="2"/>
  <c r="E27" i="2"/>
  <c r="D27" i="2"/>
  <c r="C27" i="2"/>
  <c r="H27" i="2" s="1"/>
  <c r="G26" i="2"/>
  <c r="F26" i="2"/>
  <c r="E26" i="2"/>
  <c r="D26" i="2"/>
  <c r="C26" i="2"/>
  <c r="H26" i="2" s="1"/>
  <c r="G25" i="2"/>
  <c r="F25" i="2"/>
  <c r="E25" i="2"/>
  <c r="D25" i="2"/>
  <c r="C25" i="2"/>
  <c r="H25" i="2" s="1"/>
  <c r="G24" i="2"/>
  <c r="H24" i="2" s="1"/>
  <c r="F24" i="2"/>
  <c r="E24" i="2"/>
  <c r="D24" i="2"/>
  <c r="C24" i="2"/>
  <c r="G23" i="2"/>
  <c r="F23" i="2"/>
  <c r="E23" i="2"/>
  <c r="D23" i="2"/>
  <c r="C23" i="2"/>
  <c r="H23" i="2" s="1"/>
  <c r="G22" i="2"/>
  <c r="F22" i="2"/>
  <c r="E22" i="2"/>
  <c r="D22" i="2"/>
  <c r="C22" i="2"/>
  <c r="H22" i="2" s="1"/>
  <c r="G21" i="2"/>
  <c r="F21" i="2"/>
  <c r="E21" i="2"/>
  <c r="D21" i="2"/>
  <c r="C21" i="2"/>
  <c r="H21" i="2" s="1"/>
  <c r="G20" i="2"/>
  <c r="H20" i="2" s="1"/>
  <c r="F20" i="2"/>
  <c r="E20" i="2"/>
  <c r="D20" i="2"/>
  <c r="C20" i="2"/>
  <c r="G19" i="2"/>
  <c r="F19" i="2"/>
  <c r="E19" i="2"/>
  <c r="D19" i="2"/>
  <c r="C19" i="2"/>
  <c r="H19" i="2" s="1"/>
  <c r="G18" i="2"/>
  <c r="F18" i="2"/>
  <c r="E18" i="2"/>
  <c r="D18" i="2"/>
  <c r="C18" i="2"/>
  <c r="H18" i="2" s="1"/>
  <c r="G17" i="2"/>
  <c r="G37" i="2" s="1"/>
  <c r="F17" i="2"/>
  <c r="F37" i="2" s="1"/>
  <c r="E17" i="2"/>
  <c r="E37" i="2" s="1"/>
  <c r="D17" i="2"/>
  <c r="D37" i="2" s="1"/>
  <c r="C17" i="2"/>
  <c r="H17" i="2" s="1"/>
  <c r="G15" i="2"/>
  <c r="G13" i="2"/>
  <c r="F13" i="2"/>
  <c r="E13" i="2"/>
  <c r="D13" i="2"/>
  <c r="C13" i="2"/>
  <c r="H13" i="2" s="1"/>
  <c r="G12" i="2"/>
  <c r="F12" i="2"/>
  <c r="E12" i="2"/>
  <c r="E15" i="2" s="1"/>
  <c r="D12" i="2"/>
  <c r="C12" i="2"/>
  <c r="H12" i="2" s="1"/>
  <c r="G11" i="2"/>
  <c r="F11" i="2"/>
  <c r="F15" i="2" s="1"/>
  <c r="F48" i="2" s="1"/>
  <c r="F54" i="2" s="1"/>
  <c r="E11" i="2"/>
  <c r="D11" i="2"/>
  <c r="D15" i="2" s="1"/>
  <c r="D48" i="2" s="1"/>
  <c r="D54" i="2" s="1"/>
  <c r="C11" i="2"/>
  <c r="H11" i="2" s="1"/>
  <c r="H43" i="2" l="1"/>
  <c r="E48" i="2"/>
  <c r="G48" i="2"/>
  <c r="E54" i="2"/>
  <c r="H15" i="2"/>
  <c r="H37" i="2"/>
  <c r="G54" i="2"/>
  <c r="C37" i="2"/>
  <c r="C15" i="2"/>
  <c r="C43" i="2"/>
  <c r="H51" i="2"/>
  <c r="H48" i="2" l="1"/>
  <c r="H54" i="2"/>
  <c r="C48" i="2"/>
  <c r="C54" i="2" s="1"/>
</calcChain>
</file>

<file path=xl/sharedStrings.xml><?xml version="1.0" encoding="utf-8"?>
<sst xmlns="http://schemas.openxmlformats.org/spreadsheetml/2006/main" count="62" uniqueCount="55">
  <si>
    <t>WESLACO INDEPENDENT SCHOOL DISTRICT</t>
  </si>
  <si>
    <t>Official Budget</t>
  </si>
  <si>
    <t>Budget Year 2017-2018</t>
  </si>
  <si>
    <t>20/30</t>
  </si>
  <si>
    <t>Special</t>
  </si>
  <si>
    <t>Debt</t>
  </si>
  <si>
    <t>Capital</t>
  </si>
  <si>
    <t>General</t>
  </si>
  <si>
    <t>Revenue</t>
  </si>
  <si>
    <t>Service</t>
  </si>
  <si>
    <t>Projects</t>
  </si>
  <si>
    <t>Memorandum</t>
  </si>
  <si>
    <t>Fund</t>
  </si>
  <si>
    <t>Fund*</t>
  </si>
  <si>
    <t>Totals</t>
  </si>
  <si>
    <t>(Federal)</t>
  </si>
  <si>
    <t>(State)</t>
  </si>
  <si>
    <t>Local Revenue</t>
  </si>
  <si>
    <t>State Revenue</t>
  </si>
  <si>
    <t>Federal Revenue</t>
  </si>
  <si>
    <t>TOTAL REVENUES</t>
  </si>
  <si>
    <t>Instruction</t>
  </si>
  <si>
    <t>Instruc. Resour. &amp; Media</t>
  </si>
  <si>
    <t>Curriculum &amp; Staff Dev.</t>
  </si>
  <si>
    <t>Instructional Administration</t>
  </si>
  <si>
    <t>School Administration</t>
  </si>
  <si>
    <t>Guidance &amp; Counseling</t>
  </si>
  <si>
    <t>Social Work Services</t>
  </si>
  <si>
    <t>Health Services</t>
  </si>
  <si>
    <t>Pupil Transportation</t>
  </si>
  <si>
    <t>Food Services</t>
  </si>
  <si>
    <t>Cocurricular</t>
  </si>
  <si>
    <t>General Administration</t>
  </si>
  <si>
    <t>Plant Maint. &amp; Operations</t>
  </si>
  <si>
    <t>Security &amp; Monitoring</t>
  </si>
  <si>
    <t>Data Processing Services</t>
  </si>
  <si>
    <t>Community Services</t>
  </si>
  <si>
    <t>Debt Services</t>
  </si>
  <si>
    <t>Facilities Acquis. &amp; Constr.</t>
  </si>
  <si>
    <t>Juvenile Alt. Ed.</t>
  </si>
  <si>
    <t>Other Intergovernmental</t>
  </si>
  <si>
    <t>TOTAL EXPENDITURES</t>
  </si>
  <si>
    <t>OTHER RESOURCES &amp; USES</t>
  </si>
  <si>
    <t>Transfers In</t>
  </si>
  <si>
    <t>Transfers Out</t>
  </si>
  <si>
    <t>Total Other Resources &amp; Uses</t>
  </si>
  <si>
    <t xml:space="preserve">  </t>
  </si>
  <si>
    <t>Excess (Deficiency) of  Revenues</t>
  </si>
  <si>
    <t xml:space="preserve">  &amp; Other Resources Over </t>
  </si>
  <si>
    <t xml:space="preserve">  Expenditures &amp; Other Uses</t>
  </si>
  <si>
    <t>0100</t>
  </si>
  <si>
    <t>Estimated Fund Balance</t>
  </si>
  <si>
    <t>September 1, 2017</t>
  </si>
  <si>
    <t>August 31, 2018</t>
  </si>
  <si>
    <t>*Special Revenue and Capital Project Funds are for Information Purposes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</si>
</sst>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" fillId="0" borderId="0" xfId="1" applyFont="1" applyAlignment="1">
      <alignment horizontal="center"/>
    </xf>
    <xf numFmtId="42" fontId="1" fillId="0" borderId="0" xfId="1" applyNumberFormat="1" applyFont="1"/>
    <xf numFmtId="42" fontId="1" fillId="0" borderId="0" xfId="1" applyNumberFormat="1"/>
    <xf numFmtId="41" fontId="1" fillId="0" borderId="0" xfId="1" applyNumberFormat="1" applyFont="1"/>
    <xf numFmtId="41" fontId="1" fillId="0" borderId="0" xfId="1" applyNumberFormat="1"/>
    <xf numFmtId="0" fontId="1" fillId="2" borderId="0" xfId="1" applyFont="1" applyFill="1"/>
    <xf numFmtId="42" fontId="1" fillId="2" borderId="0" xfId="1" applyNumberFormat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/>
    <xf numFmtId="41" fontId="1" fillId="0" borderId="0" xfId="1" applyNumberFormat="1" applyFont="1" applyFill="1"/>
    <xf numFmtId="0" fontId="1" fillId="0" borderId="0" xfId="1" applyFont="1" applyAlignment="1">
      <alignment horizontal="right"/>
    </xf>
    <xf numFmtId="0" fontId="1" fillId="3" borderId="0" xfId="1" applyFont="1" applyFill="1"/>
    <xf numFmtId="41" fontId="1" fillId="4" borderId="0" xfId="1" applyNumberFormat="1" applyFont="1" applyFill="1"/>
    <xf numFmtId="41" fontId="1" fillId="4" borderId="0" xfId="1" applyNumberFormat="1" applyFill="1"/>
    <xf numFmtId="0" fontId="1" fillId="4" borderId="0" xfId="1" applyFont="1" applyFill="1"/>
    <xf numFmtId="0" fontId="1" fillId="4" borderId="0" xfId="1" applyFill="1"/>
    <xf numFmtId="0" fontId="1" fillId="0" borderId="0" xfId="1" quotePrefix="1" applyFont="1"/>
    <xf numFmtId="15" fontId="1" fillId="0" borderId="0" xfId="1" quotePrefix="1" applyNumberFormat="1" applyFont="1"/>
    <xf numFmtId="0" fontId="1" fillId="2" borderId="0" xfId="1" quotePrefix="1" applyFont="1" applyFill="1"/>
    <xf numFmtId="15" fontId="1" fillId="2" borderId="0" xfId="1" quotePrefix="1" applyNumberFormat="1" applyFont="1" applyFill="1"/>
    <xf numFmtId="0" fontId="1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udget%20-%20All%20Years\Budget%20Summary%202017-2018\Official%20Budget%202017-2018%20(Offici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34nas01\Business%20Office\jruiz\ACCNTNG\brd-INTFINS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ial Budget"/>
      <sheetName val="Revenues Comp. - 1xx &amp; I &amp; S"/>
      <sheetName val="Estimated Revenues"/>
      <sheetName val="Graph - Revenues by Object"/>
      <sheetName val="Graph -10 yr Revenues by Source"/>
      <sheetName val="Expenditures by Functions"/>
      <sheetName val="Expenditures by Object"/>
      <sheetName val="Graph by object  Proposed only"/>
      <sheetName val="Graph by Func.  Proposed Only"/>
      <sheetName val="Graph - Tax Rate"/>
      <sheetName val="Tax Collections"/>
      <sheetName val="ADA Graph"/>
      <sheetName val="Campus by Category"/>
      <sheetName val="Sheet1"/>
      <sheetName val="Campus by Fund"/>
      <sheetName val="Campus by Function"/>
      <sheetName val="Divider Sheet"/>
      <sheetName val="Per Student ADA"/>
    </sheetNames>
    <sheetDataSet>
      <sheetData sheetId="0"/>
      <sheetData sheetId="1"/>
      <sheetData sheetId="2">
        <row r="19">
          <cell r="D19">
            <v>26383577</v>
          </cell>
          <cell r="E19">
            <v>0</v>
          </cell>
          <cell r="F19">
            <v>372175</v>
          </cell>
          <cell r="G19">
            <v>459861</v>
          </cell>
          <cell r="H19">
            <v>40000</v>
          </cell>
        </row>
        <row r="26">
          <cell r="D26">
            <v>130985911</v>
          </cell>
          <cell r="E26">
            <v>0</v>
          </cell>
          <cell r="F26">
            <v>0</v>
          </cell>
          <cell r="G26">
            <v>712251</v>
          </cell>
          <cell r="H26">
            <v>0</v>
          </cell>
        </row>
        <row r="34">
          <cell r="D34">
            <v>14712629</v>
          </cell>
          <cell r="E34">
            <v>17493119</v>
          </cell>
          <cell r="F34">
            <v>0</v>
          </cell>
          <cell r="G34">
            <v>0</v>
          </cell>
          <cell r="H34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1700000</v>
          </cell>
          <cell r="H40">
            <v>0</v>
          </cell>
        </row>
      </sheetData>
      <sheetData sheetId="3"/>
      <sheetData sheetId="4"/>
      <sheetData sheetId="5">
        <row r="18">
          <cell r="C18">
            <v>89070724</v>
          </cell>
          <cell r="D18">
            <v>7300827</v>
          </cell>
          <cell r="E18">
            <v>179089</v>
          </cell>
          <cell r="F18">
            <v>0</v>
          </cell>
          <cell r="G18">
            <v>0</v>
          </cell>
        </row>
        <row r="28">
          <cell r="C28">
            <v>2702577</v>
          </cell>
          <cell r="D28">
            <v>996721</v>
          </cell>
          <cell r="E28">
            <v>0</v>
          </cell>
          <cell r="F28">
            <v>0</v>
          </cell>
          <cell r="G28">
            <v>0</v>
          </cell>
        </row>
        <row r="38">
          <cell r="C38">
            <v>3816267</v>
          </cell>
          <cell r="D38">
            <v>2454473</v>
          </cell>
          <cell r="E38">
            <v>0</v>
          </cell>
          <cell r="F38">
            <v>0</v>
          </cell>
          <cell r="G38">
            <v>0</v>
          </cell>
        </row>
        <row r="48">
          <cell r="C48">
            <v>2024521</v>
          </cell>
          <cell r="D48">
            <v>709870</v>
          </cell>
          <cell r="E48">
            <v>0</v>
          </cell>
          <cell r="F48">
            <v>0</v>
          </cell>
          <cell r="G48">
            <v>0</v>
          </cell>
        </row>
        <row r="58">
          <cell r="C58">
            <v>6328710</v>
          </cell>
          <cell r="D58">
            <v>88798</v>
          </cell>
          <cell r="E58">
            <v>0</v>
          </cell>
          <cell r="F58">
            <v>0</v>
          </cell>
          <cell r="G58">
            <v>0</v>
          </cell>
        </row>
        <row r="68">
          <cell r="C68">
            <v>5851373</v>
          </cell>
          <cell r="D68">
            <v>1293396</v>
          </cell>
          <cell r="E68">
            <v>0</v>
          </cell>
          <cell r="F68">
            <v>0</v>
          </cell>
          <cell r="G68">
            <v>0</v>
          </cell>
        </row>
        <row r="78">
          <cell r="C78">
            <v>947074</v>
          </cell>
          <cell r="D78">
            <v>1186427</v>
          </cell>
          <cell r="E78">
            <v>0</v>
          </cell>
          <cell r="F78">
            <v>0</v>
          </cell>
          <cell r="G78">
            <v>0</v>
          </cell>
        </row>
        <row r="88">
          <cell r="C88">
            <v>1370322</v>
          </cell>
          <cell r="D88">
            <v>801883</v>
          </cell>
          <cell r="E88">
            <v>0</v>
          </cell>
          <cell r="F88">
            <v>0</v>
          </cell>
          <cell r="G88">
            <v>0</v>
          </cell>
        </row>
        <row r="98">
          <cell r="C98">
            <v>4436754</v>
          </cell>
          <cell r="D98">
            <v>150779</v>
          </cell>
          <cell r="E98">
            <v>0</v>
          </cell>
          <cell r="F98">
            <v>0</v>
          </cell>
          <cell r="G98">
            <v>0</v>
          </cell>
        </row>
        <row r="108">
          <cell r="C108">
            <v>12702470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18">
          <cell r="C118">
            <v>7276959</v>
          </cell>
          <cell r="D118">
            <v>0</v>
          </cell>
          <cell r="E118">
            <v>235390</v>
          </cell>
          <cell r="F118">
            <v>0</v>
          </cell>
          <cell r="G118">
            <v>0</v>
          </cell>
        </row>
        <row r="128">
          <cell r="C128">
            <v>5825917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38">
          <cell r="C138">
            <v>18458452</v>
          </cell>
          <cell r="D138">
            <v>1549</v>
          </cell>
          <cell r="E138">
            <v>0</v>
          </cell>
          <cell r="F138">
            <v>0</v>
          </cell>
          <cell r="G138">
            <v>0</v>
          </cell>
        </row>
        <row r="148">
          <cell r="C148">
            <v>2658910</v>
          </cell>
          <cell r="D148">
            <v>6576</v>
          </cell>
          <cell r="E148">
            <v>0</v>
          </cell>
          <cell r="F148">
            <v>0</v>
          </cell>
          <cell r="G148">
            <v>0</v>
          </cell>
        </row>
        <row r="158">
          <cell r="C158">
            <v>2480719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68">
          <cell r="C168">
            <v>1305327</v>
          </cell>
          <cell r="D168">
            <v>2501820</v>
          </cell>
          <cell r="E168">
            <v>0</v>
          </cell>
          <cell r="F168">
            <v>0</v>
          </cell>
          <cell r="G168">
            <v>0</v>
          </cell>
        </row>
        <row r="178">
          <cell r="C178">
            <v>2609113</v>
          </cell>
          <cell r="D178">
            <v>0</v>
          </cell>
          <cell r="E178">
            <v>0</v>
          </cell>
          <cell r="F178">
            <v>4791500</v>
          </cell>
          <cell r="G178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98">
          <cell r="C198">
            <v>270000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208">
          <cell r="C208">
            <v>245928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14">
          <cell r="C214">
            <v>1700000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WESLACO INDEPENDENT SCHOOL DISTRICT</v>
          </cell>
        </row>
        <row r="2">
          <cell r="B2" t="str">
            <v>Per Student Cost  - General Fund</v>
          </cell>
        </row>
        <row r="3">
          <cell r="B3" t="str">
            <v>Budget Year 2015-2016</v>
          </cell>
        </row>
        <row r="5">
          <cell r="C5" t="str">
            <v>2014-2015</v>
          </cell>
          <cell r="D5" t="str">
            <v>*Total</v>
          </cell>
          <cell r="E5" t="str">
            <v>Per Student</v>
          </cell>
          <cell r="F5" t="str">
            <v>2015-2016</v>
          </cell>
          <cell r="G5" t="str">
            <v>*Total</v>
          </cell>
          <cell r="H5" t="str">
            <v>Per Student</v>
          </cell>
        </row>
        <row r="6">
          <cell r="B6" t="str">
            <v>School</v>
          </cell>
          <cell r="C6" t="str">
            <v>Projected Enrollment</v>
          </cell>
          <cell r="D6" t="str">
            <v>Cost</v>
          </cell>
          <cell r="E6" t="str">
            <v>Cost</v>
          </cell>
          <cell r="F6" t="str">
            <v>Projected Enrollment</v>
          </cell>
          <cell r="G6" t="str">
            <v>Cost</v>
          </cell>
          <cell r="H6" t="str">
            <v>Cost</v>
          </cell>
        </row>
        <row r="7">
          <cell r="B7" t="str">
            <v>Weslaco High School</v>
          </cell>
          <cell r="C7">
            <v>2413</v>
          </cell>
          <cell r="D7">
            <v>18037375</v>
          </cell>
          <cell r="E7">
            <v>7475.0828843762947</v>
          </cell>
          <cell r="H7" t="e">
            <v>#DIV/0!</v>
          </cell>
        </row>
        <row r="8">
          <cell r="B8" t="str">
            <v xml:space="preserve">South Palm Gardens </v>
          </cell>
          <cell r="C8">
            <v>104</v>
          </cell>
          <cell r="D8">
            <v>1011837</v>
          </cell>
          <cell r="E8">
            <v>9729.2019230769238</v>
          </cell>
          <cell r="H8" t="e">
            <v>#DIV/0!</v>
          </cell>
        </row>
        <row r="9">
          <cell r="B9" t="str">
            <v>East High School</v>
          </cell>
          <cell r="C9">
            <v>2139</v>
          </cell>
          <cell r="D9">
            <v>15470032</v>
          </cell>
          <cell r="E9">
            <v>7232.3665264142119</v>
          </cell>
          <cell r="H9" t="e">
            <v>#DIV/0!</v>
          </cell>
        </row>
        <row r="10">
          <cell r="B10" t="str">
            <v>Weslaco 21st Century CTE Early College</v>
          </cell>
          <cell r="C10">
            <v>125</v>
          </cell>
          <cell r="D10">
            <v>259050</v>
          </cell>
          <cell r="E10">
            <v>0</v>
          </cell>
          <cell r="H10" t="e">
            <v>#DIV/0!</v>
          </cell>
        </row>
        <row r="11">
          <cell r="B11" t="str">
            <v>Mary Hoge Middle School</v>
          </cell>
          <cell r="C11">
            <v>990</v>
          </cell>
          <cell r="D11">
            <v>6360883</v>
          </cell>
          <cell r="E11">
            <v>6425.1343434343435</v>
          </cell>
          <cell r="H11" t="e">
            <v>#DIV/0!</v>
          </cell>
        </row>
        <row r="12">
          <cell r="B12" t="str">
            <v>Cuellar Middle School</v>
          </cell>
          <cell r="C12">
            <v>839</v>
          </cell>
          <cell r="D12">
            <v>5866120</v>
          </cell>
          <cell r="E12">
            <v>6991.7997616209777</v>
          </cell>
          <cell r="H12" t="e">
            <v>#DIV/0!</v>
          </cell>
        </row>
        <row r="13">
          <cell r="B13" t="str">
            <v>Central Middle School</v>
          </cell>
          <cell r="C13">
            <v>969</v>
          </cell>
          <cell r="D13">
            <v>6564272</v>
          </cell>
          <cell r="E13">
            <v>6774.2745098039213</v>
          </cell>
          <cell r="H13" t="e">
            <v>#DIV/0!</v>
          </cell>
        </row>
        <row r="14">
          <cell r="B14" t="str">
            <v>Beatriz Garza Middle School</v>
          </cell>
          <cell r="C14">
            <v>1119</v>
          </cell>
          <cell r="D14">
            <v>6803321</v>
          </cell>
          <cell r="E14">
            <v>6079.8221626452187</v>
          </cell>
          <cell r="H14" t="e">
            <v>#DIV/0!</v>
          </cell>
        </row>
        <row r="15">
          <cell r="B15" t="str">
            <v>Roosevelt Elementary</v>
          </cell>
          <cell r="C15">
            <v>700</v>
          </cell>
          <cell r="D15">
            <v>4359805</v>
          </cell>
          <cell r="E15">
            <v>6228.2928571428574</v>
          </cell>
          <cell r="H15" t="e">
            <v>#DIV/0!</v>
          </cell>
        </row>
        <row r="16">
          <cell r="B16" t="str">
            <v>Sam Houston Elementary</v>
          </cell>
          <cell r="C16">
            <v>739</v>
          </cell>
          <cell r="D16">
            <v>4437913</v>
          </cell>
          <cell r="E16">
            <v>6005.2949932340998</v>
          </cell>
          <cell r="H16" t="e">
            <v>#DIV/0!</v>
          </cell>
        </row>
        <row r="17">
          <cell r="B17" t="str">
            <v>Silva Elementary</v>
          </cell>
          <cell r="C17">
            <v>846</v>
          </cell>
          <cell r="D17">
            <v>5311490</v>
          </cell>
          <cell r="E17">
            <v>6278.3569739952718</v>
          </cell>
          <cell r="H17" t="e">
            <v>#DIV/0!</v>
          </cell>
        </row>
        <row r="18">
          <cell r="B18" t="str">
            <v>Gonzalez Elementary</v>
          </cell>
          <cell r="C18">
            <v>863</v>
          </cell>
          <cell r="D18">
            <v>5313795</v>
          </cell>
          <cell r="E18">
            <v>6157.352259559676</v>
          </cell>
          <cell r="H18" t="e">
            <v>#DIV/0!</v>
          </cell>
        </row>
        <row r="19">
          <cell r="B19" t="str">
            <v>Margo Elementary</v>
          </cell>
          <cell r="C19">
            <v>1119</v>
          </cell>
          <cell r="D19">
            <v>7070964</v>
          </cell>
          <cell r="E19">
            <v>6319.0026809651472</v>
          </cell>
          <cell r="H19" t="e">
            <v>#DIV/0!</v>
          </cell>
        </row>
        <row r="20">
          <cell r="B20" t="str">
            <v>Airport Elementary</v>
          </cell>
          <cell r="C20">
            <v>731</v>
          </cell>
          <cell r="D20">
            <v>5165653</v>
          </cell>
          <cell r="E20">
            <v>7066.5567715458274</v>
          </cell>
          <cell r="H20" t="e">
            <v>#DIV/0!</v>
          </cell>
        </row>
        <row r="21">
          <cell r="B21" t="str">
            <v>Memorial Elementary</v>
          </cell>
          <cell r="C21">
            <v>933</v>
          </cell>
          <cell r="D21">
            <v>5638682</v>
          </cell>
          <cell r="E21">
            <v>6043.6034297963561</v>
          </cell>
          <cell r="H21" t="e">
            <v>#DIV/0!</v>
          </cell>
        </row>
        <row r="22">
          <cell r="B22" t="str">
            <v>North Bridge Elementary</v>
          </cell>
          <cell r="C22">
            <v>890</v>
          </cell>
          <cell r="D22">
            <v>5321236</v>
          </cell>
          <cell r="E22">
            <v>5978.9168539325847</v>
          </cell>
          <cell r="H22" t="e">
            <v>#DIV/0!</v>
          </cell>
        </row>
        <row r="23">
          <cell r="B23" t="str">
            <v>Rico Elementary</v>
          </cell>
          <cell r="C23">
            <v>942</v>
          </cell>
          <cell r="D23">
            <v>5244740</v>
          </cell>
          <cell r="E23">
            <v>5567.6645435244163</v>
          </cell>
          <cell r="H23" t="e">
            <v>#DIV/0!</v>
          </cell>
        </row>
        <row r="24">
          <cell r="B24" t="str">
            <v>Cleckler-Heald Elementary</v>
          </cell>
          <cell r="C24">
            <v>919</v>
          </cell>
          <cell r="D24">
            <v>5445741</v>
          </cell>
          <cell r="E24">
            <v>5925.7247007616979</v>
          </cell>
          <cell r="H24" t="e">
            <v>#DIV/0!</v>
          </cell>
        </row>
        <row r="25">
          <cell r="B25" t="str">
            <v>Ybarra Elementary</v>
          </cell>
          <cell r="C25">
            <v>642</v>
          </cell>
          <cell r="D25">
            <v>3944632</v>
          </cell>
          <cell r="E25">
            <v>6144.2866043613703</v>
          </cell>
          <cell r="H25" t="e">
            <v>#DIV/0!</v>
          </cell>
        </row>
        <row r="26">
          <cell r="B26" t="str">
            <v>TOTAL</v>
          </cell>
          <cell r="C26">
            <v>18022</v>
          </cell>
          <cell r="D26">
            <v>117627541</v>
          </cell>
          <cell r="E26">
            <v>6526.8860836755075</v>
          </cell>
          <cell r="F26">
            <v>0</v>
          </cell>
          <cell r="G26">
            <v>0</v>
          </cell>
          <cell r="H26" t="e">
            <v>#DIV/0!</v>
          </cell>
        </row>
        <row r="27">
          <cell r="C27" t="str">
            <v xml:space="preserve"> </v>
          </cell>
        </row>
        <row r="28">
          <cell r="B28" t="str">
            <v>*Total cost includes  All General Fund only  &amp; the following functions:</v>
          </cell>
        </row>
        <row r="29">
          <cell r="B29" t="str">
            <v>11   Instructional</v>
          </cell>
          <cell r="C29" t="str">
            <v xml:space="preserve"> </v>
          </cell>
        </row>
        <row r="30">
          <cell r="B30" t="str">
            <v>12   Instr. Resources &amp; Media</v>
          </cell>
          <cell r="C30" t="str">
            <v xml:space="preserve"> </v>
          </cell>
          <cell r="D30" t="str">
            <v>51  Plant Maint. &amp; Operations</v>
          </cell>
        </row>
        <row r="31">
          <cell r="B31" t="str">
            <v>13   Staff Development</v>
          </cell>
          <cell r="C31" t="str">
            <v xml:space="preserve"> </v>
          </cell>
          <cell r="D31" t="str">
            <v xml:space="preserve"> 52  Security</v>
          </cell>
        </row>
        <row r="32">
          <cell r="B32" t="str">
            <v>23   School Administration</v>
          </cell>
          <cell r="C32" t="str">
            <v xml:space="preserve"> </v>
          </cell>
          <cell r="D32" t="str">
            <v xml:space="preserve"> 53   Data Processing</v>
          </cell>
        </row>
        <row r="33">
          <cell r="B33" t="str">
            <v>31   Guidance &amp; Counseling</v>
          </cell>
          <cell r="C33" t="str">
            <v xml:space="preserve">  </v>
          </cell>
          <cell r="D33" t="str">
            <v xml:space="preserve"> 61   Ancillary Services</v>
          </cell>
        </row>
        <row r="34">
          <cell r="B34" t="str">
            <v>32   Social Services</v>
          </cell>
          <cell r="C34" t="str">
            <v xml:space="preserve"> </v>
          </cell>
        </row>
        <row r="35">
          <cell r="B35" t="str">
            <v>33   Health Services</v>
          </cell>
        </row>
        <row r="36">
          <cell r="B36" t="str">
            <v>34   Pupil Transportation</v>
          </cell>
        </row>
        <row r="37">
          <cell r="B37" t="str">
            <v>35   Food Service</v>
          </cell>
        </row>
        <row r="38">
          <cell r="B38" t="str">
            <v>36   Co-Curricular</v>
          </cell>
        </row>
        <row r="42">
          <cell r="A42" t="str">
            <v>Weslaco Independent School District</v>
          </cell>
        </row>
        <row r="43">
          <cell r="A43" t="str">
            <v>Per Student Cost</v>
          </cell>
        </row>
        <row r="44">
          <cell r="A44" t="str">
            <v xml:space="preserve">General Fund </v>
          </cell>
        </row>
        <row r="45">
          <cell r="A45" t="str">
            <v>All High Schools</v>
          </cell>
        </row>
        <row r="46">
          <cell r="A46" t="str">
            <v>School Years 2014-2015 - 2015-2016</v>
          </cell>
        </row>
        <row r="79">
          <cell r="A79" t="str">
            <v>Weslaco Independent School District</v>
          </cell>
        </row>
        <row r="80">
          <cell r="A80" t="str">
            <v>Per Student Cost</v>
          </cell>
        </row>
        <row r="81">
          <cell r="A81" t="str">
            <v xml:space="preserve">General Fund </v>
          </cell>
        </row>
        <row r="82">
          <cell r="A82" t="str">
            <v>All Middle Schools</v>
          </cell>
        </row>
        <row r="83">
          <cell r="A83" t="str">
            <v>School Years 2014-2015 - 2015-2016</v>
          </cell>
        </row>
        <row r="119">
          <cell r="A119" t="str">
            <v>Weslaco Independent School District</v>
          </cell>
        </row>
        <row r="120">
          <cell r="A120" t="str">
            <v>Per Student Cost</v>
          </cell>
        </row>
        <row r="121">
          <cell r="A121" t="str">
            <v xml:space="preserve">General Fund </v>
          </cell>
        </row>
        <row r="122">
          <cell r="A122" t="str">
            <v>All Elementaries</v>
          </cell>
        </row>
        <row r="123">
          <cell r="A123" t="str">
            <v>School Years 2014-2015 - 2015-2016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FUNDS"/>
      <sheetName val="GENERAL"/>
      <sheetName val="SPEC REV"/>
      <sheetName val="I &amp; S"/>
      <sheetName val="CONSTR"/>
    </sheetNames>
    <sheetDataSet>
      <sheetData sheetId="0"/>
      <sheetData sheetId="1"/>
      <sheetData sheetId="2">
        <row r="50">
          <cell r="E50">
            <v>211311.28000001051</v>
          </cell>
        </row>
      </sheetData>
      <sheetData sheetId="3"/>
      <sheetData sheetId="4">
        <row r="50">
          <cell r="E50">
            <v>16626003.709999999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140" zoomScaleNormal="140" zoomScaleSheetLayoutView="120" workbookViewId="0">
      <selection activeCell="A4" sqref="A4"/>
    </sheetView>
  </sheetViews>
  <sheetFormatPr defaultRowHeight="12.75" x14ac:dyDescent="0.2"/>
  <cols>
    <col min="1" max="1" width="4.42578125" style="2" customWidth="1"/>
    <col min="2" max="2" width="19.42578125" style="2" bestFit="1" customWidth="1"/>
    <col min="3" max="3" width="13.28515625" style="2" bestFit="1" customWidth="1"/>
    <col min="4" max="4" width="12.140625" style="2" bestFit="1" customWidth="1"/>
    <col min="5" max="5" width="10.5703125" style="2" bestFit="1" customWidth="1"/>
    <col min="6" max="6" width="11.140625" style="2" bestFit="1" customWidth="1"/>
    <col min="7" max="7" width="11.5703125" style="2" bestFit="1" customWidth="1"/>
    <col min="8" max="8" width="13.28515625" style="2" bestFit="1" customWidth="1"/>
    <col min="9" max="9" width="12.85546875" style="2" customWidth="1"/>
    <col min="10" max="256" width="9.140625" style="2"/>
    <col min="257" max="257" width="4.42578125" style="2" customWidth="1"/>
    <col min="258" max="258" width="19.42578125" style="2" bestFit="1" customWidth="1"/>
    <col min="259" max="259" width="13.28515625" style="2" bestFit="1" customWidth="1"/>
    <col min="260" max="260" width="12.140625" style="2" bestFit="1" customWidth="1"/>
    <col min="261" max="261" width="10.5703125" style="2" bestFit="1" customWidth="1"/>
    <col min="262" max="262" width="11.140625" style="2" bestFit="1" customWidth="1"/>
    <col min="263" max="263" width="11.5703125" style="2" bestFit="1" customWidth="1"/>
    <col min="264" max="264" width="13.28515625" style="2" bestFit="1" customWidth="1"/>
    <col min="265" max="265" width="12.85546875" style="2" customWidth="1"/>
    <col min="266" max="512" width="9.140625" style="2"/>
    <col min="513" max="513" width="4.42578125" style="2" customWidth="1"/>
    <col min="514" max="514" width="19.42578125" style="2" bestFit="1" customWidth="1"/>
    <col min="515" max="515" width="13.28515625" style="2" bestFit="1" customWidth="1"/>
    <col min="516" max="516" width="12.140625" style="2" bestFit="1" customWidth="1"/>
    <col min="517" max="517" width="10.5703125" style="2" bestFit="1" customWidth="1"/>
    <col min="518" max="518" width="11.140625" style="2" bestFit="1" customWidth="1"/>
    <col min="519" max="519" width="11.5703125" style="2" bestFit="1" customWidth="1"/>
    <col min="520" max="520" width="13.28515625" style="2" bestFit="1" customWidth="1"/>
    <col min="521" max="521" width="12.85546875" style="2" customWidth="1"/>
    <col min="522" max="768" width="9.140625" style="2"/>
    <col min="769" max="769" width="4.42578125" style="2" customWidth="1"/>
    <col min="770" max="770" width="19.42578125" style="2" bestFit="1" customWidth="1"/>
    <col min="771" max="771" width="13.28515625" style="2" bestFit="1" customWidth="1"/>
    <col min="772" max="772" width="12.140625" style="2" bestFit="1" customWidth="1"/>
    <col min="773" max="773" width="10.5703125" style="2" bestFit="1" customWidth="1"/>
    <col min="774" max="774" width="11.140625" style="2" bestFit="1" customWidth="1"/>
    <col min="775" max="775" width="11.5703125" style="2" bestFit="1" customWidth="1"/>
    <col min="776" max="776" width="13.28515625" style="2" bestFit="1" customWidth="1"/>
    <col min="777" max="777" width="12.85546875" style="2" customWidth="1"/>
    <col min="778" max="1024" width="9.140625" style="2"/>
    <col min="1025" max="1025" width="4.42578125" style="2" customWidth="1"/>
    <col min="1026" max="1026" width="19.42578125" style="2" bestFit="1" customWidth="1"/>
    <col min="1027" max="1027" width="13.28515625" style="2" bestFit="1" customWidth="1"/>
    <col min="1028" max="1028" width="12.140625" style="2" bestFit="1" customWidth="1"/>
    <col min="1029" max="1029" width="10.5703125" style="2" bestFit="1" customWidth="1"/>
    <col min="1030" max="1030" width="11.140625" style="2" bestFit="1" customWidth="1"/>
    <col min="1031" max="1031" width="11.5703125" style="2" bestFit="1" customWidth="1"/>
    <col min="1032" max="1032" width="13.28515625" style="2" bestFit="1" customWidth="1"/>
    <col min="1033" max="1033" width="12.85546875" style="2" customWidth="1"/>
    <col min="1034" max="1280" width="9.140625" style="2"/>
    <col min="1281" max="1281" width="4.42578125" style="2" customWidth="1"/>
    <col min="1282" max="1282" width="19.42578125" style="2" bestFit="1" customWidth="1"/>
    <col min="1283" max="1283" width="13.28515625" style="2" bestFit="1" customWidth="1"/>
    <col min="1284" max="1284" width="12.140625" style="2" bestFit="1" customWidth="1"/>
    <col min="1285" max="1285" width="10.5703125" style="2" bestFit="1" customWidth="1"/>
    <col min="1286" max="1286" width="11.140625" style="2" bestFit="1" customWidth="1"/>
    <col min="1287" max="1287" width="11.5703125" style="2" bestFit="1" customWidth="1"/>
    <col min="1288" max="1288" width="13.28515625" style="2" bestFit="1" customWidth="1"/>
    <col min="1289" max="1289" width="12.85546875" style="2" customWidth="1"/>
    <col min="1290" max="1536" width="9.140625" style="2"/>
    <col min="1537" max="1537" width="4.42578125" style="2" customWidth="1"/>
    <col min="1538" max="1538" width="19.42578125" style="2" bestFit="1" customWidth="1"/>
    <col min="1539" max="1539" width="13.28515625" style="2" bestFit="1" customWidth="1"/>
    <col min="1540" max="1540" width="12.140625" style="2" bestFit="1" customWidth="1"/>
    <col min="1541" max="1541" width="10.5703125" style="2" bestFit="1" customWidth="1"/>
    <col min="1542" max="1542" width="11.140625" style="2" bestFit="1" customWidth="1"/>
    <col min="1543" max="1543" width="11.5703125" style="2" bestFit="1" customWidth="1"/>
    <col min="1544" max="1544" width="13.28515625" style="2" bestFit="1" customWidth="1"/>
    <col min="1545" max="1545" width="12.85546875" style="2" customWidth="1"/>
    <col min="1546" max="1792" width="9.140625" style="2"/>
    <col min="1793" max="1793" width="4.42578125" style="2" customWidth="1"/>
    <col min="1794" max="1794" width="19.42578125" style="2" bestFit="1" customWidth="1"/>
    <col min="1795" max="1795" width="13.28515625" style="2" bestFit="1" customWidth="1"/>
    <col min="1796" max="1796" width="12.140625" style="2" bestFit="1" customWidth="1"/>
    <col min="1797" max="1797" width="10.5703125" style="2" bestFit="1" customWidth="1"/>
    <col min="1798" max="1798" width="11.140625" style="2" bestFit="1" customWidth="1"/>
    <col min="1799" max="1799" width="11.5703125" style="2" bestFit="1" customWidth="1"/>
    <col min="1800" max="1800" width="13.28515625" style="2" bestFit="1" customWidth="1"/>
    <col min="1801" max="1801" width="12.85546875" style="2" customWidth="1"/>
    <col min="1802" max="2048" width="9.140625" style="2"/>
    <col min="2049" max="2049" width="4.42578125" style="2" customWidth="1"/>
    <col min="2050" max="2050" width="19.42578125" style="2" bestFit="1" customWidth="1"/>
    <col min="2051" max="2051" width="13.28515625" style="2" bestFit="1" customWidth="1"/>
    <col min="2052" max="2052" width="12.140625" style="2" bestFit="1" customWidth="1"/>
    <col min="2053" max="2053" width="10.5703125" style="2" bestFit="1" customWidth="1"/>
    <col min="2054" max="2054" width="11.140625" style="2" bestFit="1" customWidth="1"/>
    <col min="2055" max="2055" width="11.5703125" style="2" bestFit="1" customWidth="1"/>
    <col min="2056" max="2056" width="13.28515625" style="2" bestFit="1" customWidth="1"/>
    <col min="2057" max="2057" width="12.85546875" style="2" customWidth="1"/>
    <col min="2058" max="2304" width="9.140625" style="2"/>
    <col min="2305" max="2305" width="4.42578125" style="2" customWidth="1"/>
    <col min="2306" max="2306" width="19.42578125" style="2" bestFit="1" customWidth="1"/>
    <col min="2307" max="2307" width="13.28515625" style="2" bestFit="1" customWidth="1"/>
    <col min="2308" max="2308" width="12.140625" style="2" bestFit="1" customWidth="1"/>
    <col min="2309" max="2309" width="10.5703125" style="2" bestFit="1" customWidth="1"/>
    <col min="2310" max="2310" width="11.140625" style="2" bestFit="1" customWidth="1"/>
    <col min="2311" max="2311" width="11.5703125" style="2" bestFit="1" customWidth="1"/>
    <col min="2312" max="2312" width="13.28515625" style="2" bestFit="1" customWidth="1"/>
    <col min="2313" max="2313" width="12.85546875" style="2" customWidth="1"/>
    <col min="2314" max="2560" width="9.140625" style="2"/>
    <col min="2561" max="2561" width="4.42578125" style="2" customWidth="1"/>
    <col min="2562" max="2562" width="19.42578125" style="2" bestFit="1" customWidth="1"/>
    <col min="2563" max="2563" width="13.28515625" style="2" bestFit="1" customWidth="1"/>
    <col min="2564" max="2564" width="12.140625" style="2" bestFit="1" customWidth="1"/>
    <col min="2565" max="2565" width="10.5703125" style="2" bestFit="1" customWidth="1"/>
    <col min="2566" max="2566" width="11.140625" style="2" bestFit="1" customWidth="1"/>
    <col min="2567" max="2567" width="11.5703125" style="2" bestFit="1" customWidth="1"/>
    <col min="2568" max="2568" width="13.28515625" style="2" bestFit="1" customWidth="1"/>
    <col min="2569" max="2569" width="12.85546875" style="2" customWidth="1"/>
    <col min="2570" max="2816" width="9.140625" style="2"/>
    <col min="2817" max="2817" width="4.42578125" style="2" customWidth="1"/>
    <col min="2818" max="2818" width="19.42578125" style="2" bestFit="1" customWidth="1"/>
    <col min="2819" max="2819" width="13.28515625" style="2" bestFit="1" customWidth="1"/>
    <col min="2820" max="2820" width="12.140625" style="2" bestFit="1" customWidth="1"/>
    <col min="2821" max="2821" width="10.5703125" style="2" bestFit="1" customWidth="1"/>
    <col min="2822" max="2822" width="11.140625" style="2" bestFit="1" customWidth="1"/>
    <col min="2823" max="2823" width="11.5703125" style="2" bestFit="1" customWidth="1"/>
    <col min="2824" max="2824" width="13.28515625" style="2" bestFit="1" customWidth="1"/>
    <col min="2825" max="2825" width="12.85546875" style="2" customWidth="1"/>
    <col min="2826" max="3072" width="9.140625" style="2"/>
    <col min="3073" max="3073" width="4.42578125" style="2" customWidth="1"/>
    <col min="3074" max="3074" width="19.42578125" style="2" bestFit="1" customWidth="1"/>
    <col min="3075" max="3075" width="13.28515625" style="2" bestFit="1" customWidth="1"/>
    <col min="3076" max="3076" width="12.140625" style="2" bestFit="1" customWidth="1"/>
    <col min="3077" max="3077" width="10.5703125" style="2" bestFit="1" customWidth="1"/>
    <col min="3078" max="3078" width="11.140625" style="2" bestFit="1" customWidth="1"/>
    <col min="3079" max="3079" width="11.5703125" style="2" bestFit="1" customWidth="1"/>
    <col min="3080" max="3080" width="13.28515625" style="2" bestFit="1" customWidth="1"/>
    <col min="3081" max="3081" width="12.85546875" style="2" customWidth="1"/>
    <col min="3082" max="3328" width="9.140625" style="2"/>
    <col min="3329" max="3329" width="4.42578125" style="2" customWidth="1"/>
    <col min="3330" max="3330" width="19.42578125" style="2" bestFit="1" customWidth="1"/>
    <col min="3331" max="3331" width="13.28515625" style="2" bestFit="1" customWidth="1"/>
    <col min="3332" max="3332" width="12.140625" style="2" bestFit="1" customWidth="1"/>
    <col min="3333" max="3333" width="10.5703125" style="2" bestFit="1" customWidth="1"/>
    <col min="3334" max="3334" width="11.140625" style="2" bestFit="1" customWidth="1"/>
    <col min="3335" max="3335" width="11.5703125" style="2" bestFit="1" customWidth="1"/>
    <col min="3336" max="3336" width="13.28515625" style="2" bestFit="1" customWidth="1"/>
    <col min="3337" max="3337" width="12.85546875" style="2" customWidth="1"/>
    <col min="3338" max="3584" width="9.140625" style="2"/>
    <col min="3585" max="3585" width="4.42578125" style="2" customWidth="1"/>
    <col min="3586" max="3586" width="19.42578125" style="2" bestFit="1" customWidth="1"/>
    <col min="3587" max="3587" width="13.28515625" style="2" bestFit="1" customWidth="1"/>
    <col min="3588" max="3588" width="12.140625" style="2" bestFit="1" customWidth="1"/>
    <col min="3589" max="3589" width="10.5703125" style="2" bestFit="1" customWidth="1"/>
    <col min="3590" max="3590" width="11.140625" style="2" bestFit="1" customWidth="1"/>
    <col min="3591" max="3591" width="11.5703125" style="2" bestFit="1" customWidth="1"/>
    <col min="3592" max="3592" width="13.28515625" style="2" bestFit="1" customWidth="1"/>
    <col min="3593" max="3593" width="12.85546875" style="2" customWidth="1"/>
    <col min="3594" max="3840" width="9.140625" style="2"/>
    <col min="3841" max="3841" width="4.42578125" style="2" customWidth="1"/>
    <col min="3842" max="3842" width="19.42578125" style="2" bestFit="1" customWidth="1"/>
    <col min="3843" max="3843" width="13.28515625" style="2" bestFit="1" customWidth="1"/>
    <col min="3844" max="3844" width="12.140625" style="2" bestFit="1" customWidth="1"/>
    <col min="3845" max="3845" width="10.5703125" style="2" bestFit="1" customWidth="1"/>
    <col min="3846" max="3846" width="11.140625" style="2" bestFit="1" customWidth="1"/>
    <col min="3847" max="3847" width="11.5703125" style="2" bestFit="1" customWidth="1"/>
    <col min="3848" max="3848" width="13.28515625" style="2" bestFit="1" customWidth="1"/>
    <col min="3849" max="3849" width="12.85546875" style="2" customWidth="1"/>
    <col min="3850" max="4096" width="9.140625" style="2"/>
    <col min="4097" max="4097" width="4.42578125" style="2" customWidth="1"/>
    <col min="4098" max="4098" width="19.42578125" style="2" bestFit="1" customWidth="1"/>
    <col min="4099" max="4099" width="13.28515625" style="2" bestFit="1" customWidth="1"/>
    <col min="4100" max="4100" width="12.140625" style="2" bestFit="1" customWidth="1"/>
    <col min="4101" max="4101" width="10.5703125" style="2" bestFit="1" customWidth="1"/>
    <col min="4102" max="4102" width="11.140625" style="2" bestFit="1" customWidth="1"/>
    <col min="4103" max="4103" width="11.5703125" style="2" bestFit="1" customWidth="1"/>
    <col min="4104" max="4104" width="13.28515625" style="2" bestFit="1" customWidth="1"/>
    <col min="4105" max="4105" width="12.85546875" style="2" customWidth="1"/>
    <col min="4106" max="4352" width="9.140625" style="2"/>
    <col min="4353" max="4353" width="4.42578125" style="2" customWidth="1"/>
    <col min="4354" max="4354" width="19.42578125" style="2" bestFit="1" customWidth="1"/>
    <col min="4355" max="4355" width="13.28515625" style="2" bestFit="1" customWidth="1"/>
    <col min="4356" max="4356" width="12.140625" style="2" bestFit="1" customWidth="1"/>
    <col min="4357" max="4357" width="10.5703125" style="2" bestFit="1" customWidth="1"/>
    <col min="4358" max="4358" width="11.140625" style="2" bestFit="1" customWidth="1"/>
    <col min="4359" max="4359" width="11.5703125" style="2" bestFit="1" customWidth="1"/>
    <col min="4360" max="4360" width="13.28515625" style="2" bestFit="1" customWidth="1"/>
    <col min="4361" max="4361" width="12.85546875" style="2" customWidth="1"/>
    <col min="4362" max="4608" width="9.140625" style="2"/>
    <col min="4609" max="4609" width="4.42578125" style="2" customWidth="1"/>
    <col min="4610" max="4610" width="19.42578125" style="2" bestFit="1" customWidth="1"/>
    <col min="4611" max="4611" width="13.28515625" style="2" bestFit="1" customWidth="1"/>
    <col min="4612" max="4612" width="12.140625" style="2" bestFit="1" customWidth="1"/>
    <col min="4613" max="4613" width="10.5703125" style="2" bestFit="1" customWidth="1"/>
    <col min="4614" max="4614" width="11.140625" style="2" bestFit="1" customWidth="1"/>
    <col min="4615" max="4615" width="11.5703125" style="2" bestFit="1" customWidth="1"/>
    <col min="4616" max="4616" width="13.28515625" style="2" bestFit="1" customWidth="1"/>
    <col min="4617" max="4617" width="12.85546875" style="2" customWidth="1"/>
    <col min="4618" max="4864" width="9.140625" style="2"/>
    <col min="4865" max="4865" width="4.42578125" style="2" customWidth="1"/>
    <col min="4866" max="4866" width="19.42578125" style="2" bestFit="1" customWidth="1"/>
    <col min="4867" max="4867" width="13.28515625" style="2" bestFit="1" customWidth="1"/>
    <col min="4868" max="4868" width="12.140625" style="2" bestFit="1" customWidth="1"/>
    <col min="4869" max="4869" width="10.5703125" style="2" bestFit="1" customWidth="1"/>
    <col min="4870" max="4870" width="11.140625" style="2" bestFit="1" customWidth="1"/>
    <col min="4871" max="4871" width="11.5703125" style="2" bestFit="1" customWidth="1"/>
    <col min="4872" max="4872" width="13.28515625" style="2" bestFit="1" customWidth="1"/>
    <col min="4873" max="4873" width="12.85546875" style="2" customWidth="1"/>
    <col min="4874" max="5120" width="9.140625" style="2"/>
    <col min="5121" max="5121" width="4.42578125" style="2" customWidth="1"/>
    <col min="5122" max="5122" width="19.42578125" style="2" bestFit="1" customWidth="1"/>
    <col min="5123" max="5123" width="13.28515625" style="2" bestFit="1" customWidth="1"/>
    <col min="5124" max="5124" width="12.140625" style="2" bestFit="1" customWidth="1"/>
    <col min="5125" max="5125" width="10.5703125" style="2" bestFit="1" customWidth="1"/>
    <col min="5126" max="5126" width="11.140625" style="2" bestFit="1" customWidth="1"/>
    <col min="5127" max="5127" width="11.5703125" style="2" bestFit="1" customWidth="1"/>
    <col min="5128" max="5128" width="13.28515625" style="2" bestFit="1" customWidth="1"/>
    <col min="5129" max="5129" width="12.85546875" style="2" customWidth="1"/>
    <col min="5130" max="5376" width="9.140625" style="2"/>
    <col min="5377" max="5377" width="4.42578125" style="2" customWidth="1"/>
    <col min="5378" max="5378" width="19.42578125" style="2" bestFit="1" customWidth="1"/>
    <col min="5379" max="5379" width="13.28515625" style="2" bestFit="1" customWidth="1"/>
    <col min="5380" max="5380" width="12.140625" style="2" bestFit="1" customWidth="1"/>
    <col min="5381" max="5381" width="10.5703125" style="2" bestFit="1" customWidth="1"/>
    <col min="5382" max="5382" width="11.140625" style="2" bestFit="1" customWidth="1"/>
    <col min="5383" max="5383" width="11.5703125" style="2" bestFit="1" customWidth="1"/>
    <col min="5384" max="5384" width="13.28515625" style="2" bestFit="1" customWidth="1"/>
    <col min="5385" max="5385" width="12.85546875" style="2" customWidth="1"/>
    <col min="5386" max="5632" width="9.140625" style="2"/>
    <col min="5633" max="5633" width="4.42578125" style="2" customWidth="1"/>
    <col min="5634" max="5634" width="19.42578125" style="2" bestFit="1" customWidth="1"/>
    <col min="5635" max="5635" width="13.28515625" style="2" bestFit="1" customWidth="1"/>
    <col min="5636" max="5636" width="12.140625" style="2" bestFit="1" customWidth="1"/>
    <col min="5637" max="5637" width="10.5703125" style="2" bestFit="1" customWidth="1"/>
    <col min="5638" max="5638" width="11.140625" style="2" bestFit="1" customWidth="1"/>
    <col min="5639" max="5639" width="11.5703125" style="2" bestFit="1" customWidth="1"/>
    <col min="5640" max="5640" width="13.28515625" style="2" bestFit="1" customWidth="1"/>
    <col min="5641" max="5641" width="12.85546875" style="2" customWidth="1"/>
    <col min="5642" max="5888" width="9.140625" style="2"/>
    <col min="5889" max="5889" width="4.42578125" style="2" customWidth="1"/>
    <col min="5890" max="5890" width="19.42578125" style="2" bestFit="1" customWidth="1"/>
    <col min="5891" max="5891" width="13.28515625" style="2" bestFit="1" customWidth="1"/>
    <col min="5892" max="5892" width="12.140625" style="2" bestFit="1" customWidth="1"/>
    <col min="5893" max="5893" width="10.5703125" style="2" bestFit="1" customWidth="1"/>
    <col min="5894" max="5894" width="11.140625" style="2" bestFit="1" customWidth="1"/>
    <col min="5895" max="5895" width="11.5703125" style="2" bestFit="1" customWidth="1"/>
    <col min="5896" max="5896" width="13.28515625" style="2" bestFit="1" customWidth="1"/>
    <col min="5897" max="5897" width="12.85546875" style="2" customWidth="1"/>
    <col min="5898" max="6144" width="9.140625" style="2"/>
    <col min="6145" max="6145" width="4.42578125" style="2" customWidth="1"/>
    <col min="6146" max="6146" width="19.42578125" style="2" bestFit="1" customWidth="1"/>
    <col min="6147" max="6147" width="13.28515625" style="2" bestFit="1" customWidth="1"/>
    <col min="6148" max="6148" width="12.140625" style="2" bestFit="1" customWidth="1"/>
    <col min="6149" max="6149" width="10.5703125" style="2" bestFit="1" customWidth="1"/>
    <col min="6150" max="6150" width="11.140625" style="2" bestFit="1" customWidth="1"/>
    <col min="6151" max="6151" width="11.5703125" style="2" bestFit="1" customWidth="1"/>
    <col min="6152" max="6152" width="13.28515625" style="2" bestFit="1" customWidth="1"/>
    <col min="6153" max="6153" width="12.85546875" style="2" customWidth="1"/>
    <col min="6154" max="6400" width="9.140625" style="2"/>
    <col min="6401" max="6401" width="4.42578125" style="2" customWidth="1"/>
    <col min="6402" max="6402" width="19.42578125" style="2" bestFit="1" customWidth="1"/>
    <col min="6403" max="6403" width="13.28515625" style="2" bestFit="1" customWidth="1"/>
    <col min="6404" max="6404" width="12.140625" style="2" bestFit="1" customWidth="1"/>
    <col min="6405" max="6405" width="10.5703125" style="2" bestFit="1" customWidth="1"/>
    <col min="6406" max="6406" width="11.140625" style="2" bestFit="1" customWidth="1"/>
    <col min="6407" max="6407" width="11.5703125" style="2" bestFit="1" customWidth="1"/>
    <col min="6408" max="6408" width="13.28515625" style="2" bestFit="1" customWidth="1"/>
    <col min="6409" max="6409" width="12.85546875" style="2" customWidth="1"/>
    <col min="6410" max="6656" width="9.140625" style="2"/>
    <col min="6657" max="6657" width="4.42578125" style="2" customWidth="1"/>
    <col min="6658" max="6658" width="19.42578125" style="2" bestFit="1" customWidth="1"/>
    <col min="6659" max="6659" width="13.28515625" style="2" bestFit="1" customWidth="1"/>
    <col min="6660" max="6660" width="12.140625" style="2" bestFit="1" customWidth="1"/>
    <col min="6661" max="6661" width="10.5703125" style="2" bestFit="1" customWidth="1"/>
    <col min="6662" max="6662" width="11.140625" style="2" bestFit="1" customWidth="1"/>
    <col min="6663" max="6663" width="11.5703125" style="2" bestFit="1" customWidth="1"/>
    <col min="6664" max="6664" width="13.28515625" style="2" bestFit="1" customWidth="1"/>
    <col min="6665" max="6665" width="12.85546875" style="2" customWidth="1"/>
    <col min="6666" max="6912" width="9.140625" style="2"/>
    <col min="6913" max="6913" width="4.42578125" style="2" customWidth="1"/>
    <col min="6914" max="6914" width="19.42578125" style="2" bestFit="1" customWidth="1"/>
    <col min="6915" max="6915" width="13.28515625" style="2" bestFit="1" customWidth="1"/>
    <col min="6916" max="6916" width="12.140625" style="2" bestFit="1" customWidth="1"/>
    <col min="6917" max="6917" width="10.5703125" style="2" bestFit="1" customWidth="1"/>
    <col min="6918" max="6918" width="11.140625" style="2" bestFit="1" customWidth="1"/>
    <col min="6919" max="6919" width="11.5703125" style="2" bestFit="1" customWidth="1"/>
    <col min="6920" max="6920" width="13.28515625" style="2" bestFit="1" customWidth="1"/>
    <col min="6921" max="6921" width="12.85546875" style="2" customWidth="1"/>
    <col min="6922" max="7168" width="9.140625" style="2"/>
    <col min="7169" max="7169" width="4.42578125" style="2" customWidth="1"/>
    <col min="7170" max="7170" width="19.42578125" style="2" bestFit="1" customWidth="1"/>
    <col min="7171" max="7171" width="13.28515625" style="2" bestFit="1" customWidth="1"/>
    <col min="7172" max="7172" width="12.140625" style="2" bestFit="1" customWidth="1"/>
    <col min="7173" max="7173" width="10.5703125" style="2" bestFit="1" customWidth="1"/>
    <col min="7174" max="7174" width="11.140625" style="2" bestFit="1" customWidth="1"/>
    <col min="7175" max="7175" width="11.5703125" style="2" bestFit="1" customWidth="1"/>
    <col min="7176" max="7176" width="13.28515625" style="2" bestFit="1" customWidth="1"/>
    <col min="7177" max="7177" width="12.85546875" style="2" customWidth="1"/>
    <col min="7178" max="7424" width="9.140625" style="2"/>
    <col min="7425" max="7425" width="4.42578125" style="2" customWidth="1"/>
    <col min="7426" max="7426" width="19.42578125" style="2" bestFit="1" customWidth="1"/>
    <col min="7427" max="7427" width="13.28515625" style="2" bestFit="1" customWidth="1"/>
    <col min="7428" max="7428" width="12.140625" style="2" bestFit="1" customWidth="1"/>
    <col min="7429" max="7429" width="10.5703125" style="2" bestFit="1" customWidth="1"/>
    <col min="7430" max="7430" width="11.140625" style="2" bestFit="1" customWidth="1"/>
    <col min="7431" max="7431" width="11.5703125" style="2" bestFit="1" customWidth="1"/>
    <col min="7432" max="7432" width="13.28515625" style="2" bestFit="1" customWidth="1"/>
    <col min="7433" max="7433" width="12.85546875" style="2" customWidth="1"/>
    <col min="7434" max="7680" width="9.140625" style="2"/>
    <col min="7681" max="7681" width="4.42578125" style="2" customWidth="1"/>
    <col min="7682" max="7682" width="19.42578125" style="2" bestFit="1" customWidth="1"/>
    <col min="7683" max="7683" width="13.28515625" style="2" bestFit="1" customWidth="1"/>
    <col min="7684" max="7684" width="12.140625" style="2" bestFit="1" customWidth="1"/>
    <col min="7685" max="7685" width="10.5703125" style="2" bestFit="1" customWidth="1"/>
    <col min="7686" max="7686" width="11.140625" style="2" bestFit="1" customWidth="1"/>
    <col min="7687" max="7687" width="11.5703125" style="2" bestFit="1" customWidth="1"/>
    <col min="7688" max="7688" width="13.28515625" style="2" bestFit="1" customWidth="1"/>
    <col min="7689" max="7689" width="12.85546875" style="2" customWidth="1"/>
    <col min="7690" max="7936" width="9.140625" style="2"/>
    <col min="7937" max="7937" width="4.42578125" style="2" customWidth="1"/>
    <col min="7938" max="7938" width="19.42578125" style="2" bestFit="1" customWidth="1"/>
    <col min="7939" max="7939" width="13.28515625" style="2" bestFit="1" customWidth="1"/>
    <col min="7940" max="7940" width="12.140625" style="2" bestFit="1" customWidth="1"/>
    <col min="7941" max="7941" width="10.5703125" style="2" bestFit="1" customWidth="1"/>
    <col min="7942" max="7942" width="11.140625" style="2" bestFit="1" customWidth="1"/>
    <col min="7943" max="7943" width="11.5703125" style="2" bestFit="1" customWidth="1"/>
    <col min="7944" max="7944" width="13.28515625" style="2" bestFit="1" customWidth="1"/>
    <col min="7945" max="7945" width="12.85546875" style="2" customWidth="1"/>
    <col min="7946" max="8192" width="9.140625" style="2"/>
    <col min="8193" max="8193" width="4.42578125" style="2" customWidth="1"/>
    <col min="8194" max="8194" width="19.42578125" style="2" bestFit="1" customWidth="1"/>
    <col min="8195" max="8195" width="13.28515625" style="2" bestFit="1" customWidth="1"/>
    <col min="8196" max="8196" width="12.140625" style="2" bestFit="1" customWidth="1"/>
    <col min="8197" max="8197" width="10.5703125" style="2" bestFit="1" customWidth="1"/>
    <col min="8198" max="8198" width="11.140625" style="2" bestFit="1" customWidth="1"/>
    <col min="8199" max="8199" width="11.5703125" style="2" bestFit="1" customWidth="1"/>
    <col min="8200" max="8200" width="13.28515625" style="2" bestFit="1" customWidth="1"/>
    <col min="8201" max="8201" width="12.85546875" style="2" customWidth="1"/>
    <col min="8202" max="8448" width="9.140625" style="2"/>
    <col min="8449" max="8449" width="4.42578125" style="2" customWidth="1"/>
    <col min="8450" max="8450" width="19.42578125" style="2" bestFit="1" customWidth="1"/>
    <col min="8451" max="8451" width="13.28515625" style="2" bestFit="1" customWidth="1"/>
    <col min="8452" max="8452" width="12.140625" style="2" bestFit="1" customWidth="1"/>
    <col min="8453" max="8453" width="10.5703125" style="2" bestFit="1" customWidth="1"/>
    <col min="8454" max="8454" width="11.140625" style="2" bestFit="1" customWidth="1"/>
    <col min="8455" max="8455" width="11.5703125" style="2" bestFit="1" customWidth="1"/>
    <col min="8456" max="8456" width="13.28515625" style="2" bestFit="1" customWidth="1"/>
    <col min="8457" max="8457" width="12.85546875" style="2" customWidth="1"/>
    <col min="8458" max="8704" width="9.140625" style="2"/>
    <col min="8705" max="8705" width="4.42578125" style="2" customWidth="1"/>
    <col min="8706" max="8706" width="19.42578125" style="2" bestFit="1" customWidth="1"/>
    <col min="8707" max="8707" width="13.28515625" style="2" bestFit="1" customWidth="1"/>
    <col min="8708" max="8708" width="12.140625" style="2" bestFit="1" customWidth="1"/>
    <col min="8709" max="8709" width="10.5703125" style="2" bestFit="1" customWidth="1"/>
    <col min="8710" max="8710" width="11.140625" style="2" bestFit="1" customWidth="1"/>
    <col min="8711" max="8711" width="11.5703125" style="2" bestFit="1" customWidth="1"/>
    <col min="8712" max="8712" width="13.28515625" style="2" bestFit="1" customWidth="1"/>
    <col min="8713" max="8713" width="12.85546875" style="2" customWidth="1"/>
    <col min="8714" max="8960" width="9.140625" style="2"/>
    <col min="8961" max="8961" width="4.42578125" style="2" customWidth="1"/>
    <col min="8962" max="8962" width="19.42578125" style="2" bestFit="1" customWidth="1"/>
    <col min="8963" max="8963" width="13.28515625" style="2" bestFit="1" customWidth="1"/>
    <col min="8964" max="8964" width="12.140625" style="2" bestFit="1" customWidth="1"/>
    <col min="8965" max="8965" width="10.5703125" style="2" bestFit="1" customWidth="1"/>
    <col min="8966" max="8966" width="11.140625" style="2" bestFit="1" customWidth="1"/>
    <col min="8967" max="8967" width="11.5703125" style="2" bestFit="1" customWidth="1"/>
    <col min="8968" max="8968" width="13.28515625" style="2" bestFit="1" customWidth="1"/>
    <col min="8969" max="8969" width="12.85546875" style="2" customWidth="1"/>
    <col min="8970" max="9216" width="9.140625" style="2"/>
    <col min="9217" max="9217" width="4.42578125" style="2" customWidth="1"/>
    <col min="9218" max="9218" width="19.42578125" style="2" bestFit="1" customWidth="1"/>
    <col min="9219" max="9219" width="13.28515625" style="2" bestFit="1" customWidth="1"/>
    <col min="9220" max="9220" width="12.140625" style="2" bestFit="1" customWidth="1"/>
    <col min="9221" max="9221" width="10.5703125" style="2" bestFit="1" customWidth="1"/>
    <col min="9222" max="9222" width="11.140625" style="2" bestFit="1" customWidth="1"/>
    <col min="9223" max="9223" width="11.5703125" style="2" bestFit="1" customWidth="1"/>
    <col min="9224" max="9224" width="13.28515625" style="2" bestFit="1" customWidth="1"/>
    <col min="9225" max="9225" width="12.85546875" style="2" customWidth="1"/>
    <col min="9226" max="9472" width="9.140625" style="2"/>
    <col min="9473" max="9473" width="4.42578125" style="2" customWidth="1"/>
    <col min="9474" max="9474" width="19.42578125" style="2" bestFit="1" customWidth="1"/>
    <col min="9475" max="9475" width="13.28515625" style="2" bestFit="1" customWidth="1"/>
    <col min="9476" max="9476" width="12.140625" style="2" bestFit="1" customWidth="1"/>
    <col min="9477" max="9477" width="10.5703125" style="2" bestFit="1" customWidth="1"/>
    <col min="9478" max="9478" width="11.140625" style="2" bestFit="1" customWidth="1"/>
    <col min="9479" max="9479" width="11.5703125" style="2" bestFit="1" customWidth="1"/>
    <col min="9480" max="9480" width="13.28515625" style="2" bestFit="1" customWidth="1"/>
    <col min="9481" max="9481" width="12.85546875" style="2" customWidth="1"/>
    <col min="9482" max="9728" width="9.140625" style="2"/>
    <col min="9729" max="9729" width="4.42578125" style="2" customWidth="1"/>
    <col min="9730" max="9730" width="19.42578125" style="2" bestFit="1" customWidth="1"/>
    <col min="9731" max="9731" width="13.28515625" style="2" bestFit="1" customWidth="1"/>
    <col min="9732" max="9732" width="12.140625" style="2" bestFit="1" customWidth="1"/>
    <col min="9733" max="9733" width="10.5703125" style="2" bestFit="1" customWidth="1"/>
    <col min="9734" max="9734" width="11.140625" style="2" bestFit="1" customWidth="1"/>
    <col min="9735" max="9735" width="11.5703125" style="2" bestFit="1" customWidth="1"/>
    <col min="9736" max="9736" width="13.28515625" style="2" bestFit="1" customWidth="1"/>
    <col min="9737" max="9737" width="12.85546875" style="2" customWidth="1"/>
    <col min="9738" max="9984" width="9.140625" style="2"/>
    <col min="9985" max="9985" width="4.42578125" style="2" customWidth="1"/>
    <col min="9986" max="9986" width="19.42578125" style="2" bestFit="1" customWidth="1"/>
    <col min="9987" max="9987" width="13.28515625" style="2" bestFit="1" customWidth="1"/>
    <col min="9988" max="9988" width="12.140625" style="2" bestFit="1" customWidth="1"/>
    <col min="9989" max="9989" width="10.5703125" style="2" bestFit="1" customWidth="1"/>
    <col min="9990" max="9990" width="11.140625" style="2" bestFit="1" customWidth="1"/>
    <col min="9991" max="9991" width="11.5703125" style="2" bestFit="1" customWidth="1"/>
    <col min="9992" max="9992" width="13.28515625" style="2" bestFit="1" customWidth="1"/>
    <col min="9993" max="9993" width="12.85546875" style="2" customWidth="1"/>
    <col min="9994" max="10240" width="9.140625" style="2"/>
    <col min="10241" max="10241" width="4.42578125" style="2" customWidth="1"/>
    <col min="10242" max="10242" width="19.42578125" style="2" bestFit="1" customWidth="1"/>
    <col min="10243" max="10243" width="13.28515625" style="2" bestFit="1" customWidth="1"/>
    <col min="10244" max="10244" width="12.140625" style="2" bestFit="1" customWidth="1"/>
    <col min="10245" max="10245" width="10.5703125" style="2" bestFit="1" customWidth="1"/>
    <col min="10246" max="10246" width="11.140625" style="2" bestFit="1" customWidth="1"/>
    <col min="10247" max="10247" width="11.5703125" style="2" bestFit="1" customWidth="1"/>
    <col min="10248" max="10248" width="13.28515625" style="2" bestFit="1" customWidth="1"/>
    <col min="10249" max="10249" width="12.85546875" style="2" customWidth="1"/>
    <col min="10250" max="10496" width="9.140625" style="2"/>
    <col min="10497" max="10497" width="4.42578125" style="2" customWidth="1"/>
    <col min="10498" max="10498" width="19.42578125" style="2" bestFit="1" customWidth="1"/>
    <col min="10499" max="10499" width="13.28515625" style="2" bestFit="1" customWidth="1"/>
    <col min="10500" max="10500" width="12.140625" style="2" bestFit="1" customWidth="1"/>
    <col min="10501" max="10501" width="10.5703125" style="2" bestFit="1" customWidth="1"/>
    <col min="10502" max="10502" width="11.140625" style="2" bestFit="1" customWidth="1"/>
    <col min="10503" max="10503" width="11.5703125" style="2" bestFit="1" customWidth="1"/>
    <col min="10504" max="10504" width="13.28515625" style="2" bestFit="1" customWidth="1"/>
    <col min="10505" max="10505" width="12.85546875" style="2" customWidth="1"/>
    <col min="10506" max="10752" width="9.140625" style="2"/>
    <col min="10753" max="10753" width="4.42578125" style="2" customWidth="1"/>
    <col min="10754" max="10754" width="19.42578125" style="2" bestFit="1" customWidth="1"/>
    <col min="10755" max="10755" width="13.28515625" style="2" bestFit="1" customWidth="1"/>
    <col min="10756" max="10756" width="12.140625" style="2" bestFit="1" customWidth="1"/>
    <col min="10757" max="10757" width="10.5703125" style="2" bestFit="1" customWidth="1"/>
    <col min="10758" max="10758" width="11.140625" style="2" bestFit="1" customWidth="1"/>
    <col min="10759" max="10759" width="11.5703125" style="2" bestFit="1" customWidth="1"/>
    <col min="10760" max="10760" width="13.28515625" style="2" bestFit="1" customWidth="1"/>
    <col min="10761" max="10761" width="12.85546875" style="2" customWidth="1"/>
    <col min="10762" max="11008" width="9.140625" style="2"/>
    <col min="11009" max="11009" width="4.42578125" style="2" customWidth="1"/>
    <col min="11010" max="11010" width="19.42578125" style="2" bestFit="1" customWidth="1"/>
    <col min="11011" max="11011" width="13.28515625" style="2" bestFit="1" customWidth="1"/>
    <col min="11012" max="11012" width="12.140625" style="2" bestFit="1" customWidth="1"/>
    <col min="11013" max="11013" width="10.5703125" style="2" bestFit="1" customWidth="1"/>
    <col min="11014" max="11014" width="11.140625" style="2" bestFit="1" customWidth="1"/>
    <col min="11015" max="11015" width="11.5703125" style="2" bestFit="1" customWidth="1"/>
    <col min="11016" max="11016" width="13.28515625" style="2" bestFit="1" customWidth="1"/>
    <col min="11017" max="11017" width="12.85546875" style="2" customWidth="1"/>
    <col min="11018" max="11264" width="9.140625" style="2"/>
    <col min="11265" max="11265" width="4.42578125" style="2" customWidth="1"/>
    <col min="11266" max="11266" width="19.42578125" style="2" bestFit="1" customWidth="1"/>
    <col min="11267" max="11267" width="13.28515625" style="2" bestFit="1" customWidth="1"/>
    <col min="11268" max="11268" width="12.140625" style="2" bestFit="1" customWidth="1"/>
    <col min="11269" max="11269" width="10.5703125" style="2" bestFit="1" customWidth="1"/>
    <col min="11270" max="11270" width="11.140625" style="2" bestFit="1" customWidth="1"/>
    <col min="11271" max="11271" width="11.5703125" style="2" bestFit="1" customWidth="1"/>
    <col min="11272" max="11272" width="13.28515625" style="2" bestFit="1" customWidth="1"/>
    <col min="11273" max="11273" width="12.85546875" style="2" customWidth="1"/>
    <col min="11274" max="11520" width="9.140625" style="2"/>
    <col min="11521" max="11521" width="4.42578125" style="2" customWidth="1"/>
    <col min="11522" max="11522" width="19.42578125" style="2" bestFit="1" customWidth="1"/>
    <col min="11523" max="11523" width="13.28515625" style="2" bestFit="1" customWidth="1"/>
    <col min="11524" max="11524" width="12.140625" style="2" bestFit="1" customWidth="1"/>
    <col min="11525" max="11525" width="10.5703125" style="2" bestFit="1" customWidth="1"/>
    <col min="11526" max="11526" width="11.140625" style="2" bestFit="1" customWidth="1"/>
    <col min="11527" max="11527" width="11.5703125" style="2" bestFit="1" customWidth="1"/>
    <col min="11528" max="11528" width="13.28515625" style="2" bestFit="1" customWidth="1"/>
    <col min="11529" max="11529" width="12.85546875" style="2" customWidth="1"/>
    <col min="11530" max="11776" width="9.140625" style="2"/>
    <col min="11777" max="11777" width="4.42578125" style="2" customWidth="1"/>
    <col min="11778" max="11778" width="19.42578125" style="2" bestFit="1" customWidth="1"/>
    <col min="11779" max="11779" width="13.28515625" style="2" bestFit="1" customWidth="1"/>
    <col min="11780" max="11780" width="12.140625" style="2" bestFit="1" customWidth="1"/>
    <col min="11781" max="11781" width="10.5703125" style="2" bestFit="1" customWidth="1"/>
    <col min="11782" max="11782" width="11.140625" style="2" bestFit="1" customWidth="1"/>
    <col min="11783" max="11783" width="11.5703125" style="2" bestFit="1" customWidth="1"/>
    <col min="11784" max="11784" width="13.28515625" style="2" bestFit="1" customWidth="1"/>
    <col min="11785" max="11785" width="12.85546875" style="2" customWidth="1"/>
    <col min="11786" max="12032" width="9.140625" style="2"/>
    <col min="12033" max="12033" width="4.42578125" style="2" customWidth="1"/>
    <col min="12034" max="12034" width="19.42578125" style="2" bestFit="1" customWidth="1"/>
    <col min="12035" max="12035" width="13.28515625" style="2" bestFit="1" customWidth="1"/>
    <col min="12036" max="12036" width="12.140625" style="2" bestFit="1" customWidth="1"/>
    <col min="12037" max="12037" width="10.5703125" style="2" bestFit="1" customWidth="1"/>
    <col min="12038" max="12038" width="11.140625" style="2" bestFit="1" customWidth="1"/>
    <col min="12039" max="12039" width="11.5703125" style="2" bestFit="1" customWidth="1"/>
    <col min="12040" max="12040" width="13.28515625" style="2" bestFit="1" customWidth="1"/>
    <col min="12041" max="12041" width="12.85546875" style="2" customWidth="1"/>
    <col min="12042" max="12288" width="9.140625" style="2"/>
    <col min="12289" max="12289" width="4.42578125" style="2" customWidth="1"/>
    <col min="12290" max="12290" width="19.42578125" style="2" bestFit="1" customWidth="1"/>
    <col min="12291" max="12291" width="13.28515625" style="2" bestFit="1" customWidth="1"/>
    <col min="12292" max="12292" width="12.140625" style="2" bestFit="1" customWidth="1"/>
    <col min="12293" max="12293" width="10.5703125" style="2" bestFit="1" customWidth="1"/>
    <col min="12294" max="12294" width="11.140625" style="2" bestFit="1" customWidth="1"/>
    <col min="12295" max="12295" width="11.5703125" style="2" bestFit="1" customWidth="1"/>
    <col min="12296" max="12296" width="13.28515625" style="2" bestFit="1" customWidth="1"/>
    <col min="12297" max="12297" width="12.85546875" style="2" customWidth="1"/>
    <col min="12298" max="12544" width="9.140625" style="2"/>
    <col min="12545" max="12545" width="4.42578125" style="2" customWidth="1"/>
    <col min="12546" max="12546" width="19.42578125" style="2" bestFit="1" customWidth="1"/>
    <col min="12547" max="12547" width="13.28515625" style="2" bestFit="1" customWidth="1"/>
    <col min="12548" max="12548" width="12.140625" style="2" bestFit="1" customWidth="1"/>
    <col min="12549" max="12549" width="10.5703125" style="2" bestFit="1" customWidth="1"/>
    <col min="12550" max="12550" width="11.140625" style="2" bestFit="1" customWidth="1"/>
    <col min="12551" max="12551" width="11.5703125" style="2" bestFit="1" customWidth="1"/>
    <col min="12552" max="12552" width="13.28515625" style="2" bestFit="1" customWidth="1"/>
    <col min="12553" max="12553" width="12.85546875" style="2" customWidth="1"/>
    <col min="12554" max="12800" width="9.140625" style="2"/>
    <col min="12801" max="12801" width="4.42578125" style="2" customWidth="1"/>
    <col min="12802" max="12802" width="19.42578125" style="2" bestFit="1" customWidth="1"/>
    <col min="12803" max="12803" width="13.28515625" style="2" bestFit="1" customWidth="1"/>
    <col min="12804" max="12804" width="12.140625" style="2" bestFit="1" customWidth="1"/>
    <col min="12805" max="12805" width="10.5703125" style="2" bestFit="1" customWidth="1"/>
    <col min="12806" max="12806" width="11.140625" style="2" bestFit="1" customWidth="1"/>
    <col min="12807" max="12807" width="11.5703125" style="2" bestFit="1" customWidth="1"/>
    <col min="12808" max="12808" width="13.28515625" style="2" bestFit="1" customWidth="1"/>
    <col min="12809" max="12809" width="12.85546875" style="2" customWidth="1"/>
    <col min="12810" max="13056" width="9.140625" style="2"/>
    <col min="13057" max="13057" width="4.42578125" style="2" customWidth="1"/>
    <col min="13058" max="13058" width="19.42578125" style="2" bestFit="1" customWidth="1"/>
    <col min="13059" max="13059" width="13.28515625" style="2" bestFit="1" customWidth="1"/>
    <col min="13060" max="13060" width="12.140625" style="2" bestFit="1" customWidth="1"/>
    <col min="13061" max="13061" width="10.5703125" style="2" bestFit="1" customWidth="1"/>
    <col min="13062" max="13062" width="11.140625" style="2" bestFit="1" customWidth="1"/>
    <col min="13063" max="13063" width="11.5703125" style="2" bestFit="1" customWidth="1"/>
    <col min="13064" max="13064" width="13.28515625" style="2" bestFit="1" customWidth="1"/>
    <col min="13065" max="13065" width="12.85546875" style="2" customWidth="1"/>
    <col min="13066" max="13312" width="9.140625" style="2"/>
    <col min="13313" max="13313" width="4.42578125" style="2" customWidth="1"/>
    <col min="13314" max="13314" width="19.42578125" style="2" bestFit="1" customWidth="1"/>
    <col min="13315" max="13315" width="13.28515625" style="2" bestFit="1" customWidth="1"/>
    <col min="13316" max="13316" width="12.140625" style="2" bestFit="1" customWidth="1"/>
    <col min="13317" max="13317" width="10.5703125" style="2" bestFit="1" customWidth="1"/>
    <col min="13318" max="13318" width="11.140625" style="2" bestFit="1" customWidth="1"/>
    <col min="13319" max="13319" width="11.5703125" style="2" bestFit="1" customWidth="1"/>
    <col min="13320" max="13320" width="13.28515625" style="2" bestFit="1" customWidth="1"/>
    <col min="13321" max="13321" width="12.85546875" style="2" customWidth="1"/>
    <col min="13322" max="13568" width="9.140625" style="2"/>
    <col min="13569" max="13569" width="4.42578125" style="2" customWidth="1"/>
    <col min="13570" max="13570" width="19.42578125" style="2" bestFit="1" customWidth="1"/>
    <col min="13571" max="13571" width="13.28515625" style="2" bestFit="1" customWidth="1"/>
    <col min="13572" max="13572" width="12.140625" style="2" bestFit="1" customWidth="1"/>
    <col min="13573" max="13573" width="10.5703125" style="2" bestFit="1" customWidth="1"/>
    <col min="13574" max="13574" width="11.140625" style="2" bestFit="1" customWidth="1"/>
    <col min="13575" max="13575" width="11.5703125" style="2" bestFit="1" customWidth="1"/>
    <col min="13576" max="13576" width="13.28515625" style="2" bestFit="1" customWidth="1"/>
    <col min="13577" max="13577" width="12.85546875" style="2" customWidth="1"/>
    <col min="13578" max="13824" width="9.140625" style="2"/>
    <col min="13825" max="13825" width="4.42578125" style="2" customWidth="1"/>
    <col min="13826" max="13826" width="19.42578125" style="2" bestFit="1" customWidth="1"/>
    <col min="13827" max="13827" width="13.28515625" style="2" bestFit="1" customWidth="1"/>
    <col min="13828" max="13828" width="12.140625" style="2" bestFit="1" customWidth="1"/>
    <col min="13829" max="13829" width="10.5703125" style="2" bestFit="1" customWidth="1"/>
    <col min="13830" max="13830" width="11.140625" style="2" bestFit="1" customWidth="1"/>
    <col min="13831" max="13831" width="11.5703125" style="2" bestFit="1" customWidth="1"/>
    <col min="13832" max="13832" width="13.28515625" style="2" bestFit="1" customWidth="1"/>
    <col min="13833" max="13833" width="12.85546875" style="2" customWidth="1"/>
    <col min="13834" max="14080" width="9.140625" style="2"/>
    <col min="14081" max="14081" width="4.42578125" style="2" customWidth="1"/>
    <col min="14082" max="14082" width="19.42578125" style="2" bestFit="1" customWidth="1"/>
    <col min="14083" max="14083" width="13.28515625" style="2" bestFit="1" customWidth="1"/>
    <col min="14084" max="14084" width="12.140625" style="2" bestFit="1" customWidth="1"/>
    <col min="14085" max="14085" width="10.5703125" style="2" bestFit="1" customWidth="1"/>
    <col min="14086" max="14086" width="11.140625" style="2" bestFit="1" customWidth="1"/>
    <col min="14087" max="14087" width="11.5703125" style="2" bestFit="1" customWidth="1"/>
    <col min="14088" max="14088" width="13.28515625" style="2" bestFit="1" customWidth="1"/>
    <col min="14089" max="14089" width="12.85546875" style="2" customWidth="1"/>
    <col min="14090" max="14336" width="9.140625" style="2"/>
    <col min="14337" max="14337" width="4.42578125" style="2" customWidth="1"/>
    <col min="14338" max="14338" width="19.42578125" style="2" bestFit="1" customWidth="1"/>
    <col min="14339" max="14339" width="13.28515625" style="2" bestFit="1" customWidth="1"/>
    <col min="14340" max="14340" width="12.140625" style="2" bestFit="1" customWidth="1"/>
    <col min="14341" max="14341" width="10.5703125" style="2" bestFit="1" customWidth="1"/>
    <col min="14342" max="14342" width="11.140625" style="2" bestFit="1" customWidth="1"/>
    <col min="14343" max="14343" width="11.5703125" style="2" bestFit="1" customWidth="1"/>
    <col min="14344" max="14344" width="13.28515625" style="2" bestFit="1" customWidth="1"/>
    <col min="14345" max="14345" width="12.85546875" style="2" customWidth="1"/>
    <col min="14346" max="14592" width="9.140625" style="2"/>
    <col min="14593" max="14593" width="4.42578125" style="2" customWidth="1"/>
    <col min="14594" max="14594" width="19.42578125" style="2" bestFit="1" customWidth="1"/>
    <col min="14595" max="14595" width="13.28515625" style="2" bestFit="1" customWidth="1"/>
    <col min="14596" max="14596" width="12.140625" style="2" bestFit="1" customWidth="1"/>
    <col min="14597" max="14597" width="10.5703125" style="2" bestFit="1" customWidth="1"/>
    <col min="14598" max="14598" width="11.140625" style="2" bestFit="1" customWidth="1"/>
    <col min="14599" max="14599" width="11.5703125" style="2" bestFit="1" customWidth="1"/>
    <col min="14600" max="14600" width="13.28515625" style="2" bestFit="1" customWidth="1"/>
    <col min="14601" max="14601" width="12.85546875" style="2" customWidth="1"/>
    <col min="14602" max="14848" width="9.140625" style="2"/>
    <col min="14849" max="14849" width="4.42578125" style="2" customWidth="1"/>
    <col min="14850" max="14850" width="19.42578125" style="2" bestFit="1" customWidth="1"/>
    <col min="14851" max="14851" width="13.28515625" style="2" bestFit="1" customWidth="1"/>
    <col min="14852" max="14852" width="12.140625" style="2" bestFit="1" customWidth="1"/>
    <col min="14853" max="14853" width="10.5703125" style="2" bestFit="1" customWidth="1"/>
    <col min="14854" max="14854" width="11.140625" style="2" bestFit="1" customWidth="1"/>
    <col min="14855" max="14855" width="11.5703125" style="2" bestFit="1" customWidth="1"/>
    <col min="14856" max="14856" width="13.28515625" style="2" bestFit="1" customWidth="1"/>
    <col min="14857" max="14857" width="12.85546875" style="2" customWidth="1"/>
    <col min="14858" max="15104" width="9.140625" style="2"/>
    <col min="15105" max="15105" width="4.42578125" style="2" customWidth="1"/>
    <col min="15106" max="15106" width="19.42578125" style="2" bestFit="1" customWidth="1"/>
    <col min="15107" max="15107" width="13.28515625" style="2" bestFit="1" customWidth="1"/>
    <col min="15108" max="15108" width="12.140625" style="2" bestFit="1" customWidth="1"/>
    <col min="15109" max="15109" width="10.5703125" style="2" bestFit="1" customWidth="1"/>
    <col min="15110" max="15110" width="11.140625" style="2" bestFit="1" customWidth="1"/>
    <col min="15111" max="15111" width="11.5703125" style="2" bestFit="1" customWidth="1"/>
    <col min="15112" max="15112" width="13.28515625" style="2" bestFit="1" customWidth="1"/>
    <col min="15113" max="15113" width="12.85546875" style="2" customWidth="1"/>
    <col min="15114" max="15360" width="9.140625" style="2"/>
    <col min="15361" max="15361" width="4.42578125" style="2" customWidth="1"/>
    <col min="15362" max="15362" width="19.42578125" style="2" bestFit="1" customWidth="1"/>
    <col min="15363" max="15363" width="13.28515625" style="2" bestFit="1" customWidth="1"/>
    <col min="15364" max="15364" width="12.140625" style="2" bestFit="1" customWidth="1"/>
    <col min="15365" max="15365" width="10.5703125" style="2" bestFit="1" customWidth="1"/>
    <col min="15366" max="15366" width="11.140625" style="2" bestFit="1" customWidth="1"/>
    <col min="15367" max="15367" width="11.5703125" style="2" bestFit="1" customWidth="1"/>
    <col min="15368" max="15368" width="13.28515625" style="2" bestFit="1" customWidth="1"/>
    <col min="15369" max="15369" width="12.85546875" style="2" customWidth="1"/>
    <col min="15370" max="15616" width="9.140625" style="2"/>
    <col min="15617" max="15617" width="4.42578125" style="2" customWidth="1"/>
    <col min="15618" max="15618" width="19.42578125" style="2" bestFit="1" customWidth="1"/>
    <col min="15619" max="15619" width="13.28515625" style="2" bestFit="1" customWidth="1"/>
    <col min="15620" max="15620" width="12.140625" style="2" bestFit="1" customWidth="1"/>
    <col min="15621" max="15621" width="10.5703125" style="2" bestFit="1" customWidth="1"/>
    <col min="15622" max="15622" width="11.140625" style="2" bestFit="1" customWidth="1"/>
    <col min="15623" max="15623" width="11.5703125" style="2" bestFit="1" customWidth="1"/>
    <col min="15624" max="15624" width="13.28515625" style="2" bestFit="1" customWidth="1"/>
    <col min="15625" max="15625" width="12.85546875" style="2" customWidth="1"/>
    <col min="15626" max="15872" width="9.140625" style="2"/>
    <col min="15873" max="15873" width="4.42578125" style="2" customWidth="1"/>
    <col min="15874" max="15874" width="19.42578125" style="2" bestFit="1" customWidth="1"/>
    <col min="15875" max="15875" width="13.28515625" style="2" bestFit="1" customWidth="1"/>
    <col min="15876" max="15876" width="12.140625" style="2" bestFit="1" customWidth="1"/>
    <col min="15877" max="15877" width="10.5703125" style="2" bestFit="1" customWidth="1"/>
    <col min="15878" max="15878" width="11.140625" style="2" bestFit="1" customWidth="1"/>
    <col min="15879" max="15879" width="11.5703125" style="2" bestFit="1" customWidth="1"/>
    <col min="15880" max="15880" width="13.28515625" style="2" bestFit="1" customWidth="1"/>
    <col min="15881" max="15881" width="12.85546875" style="2" customWidth="1"/>
    <col min="15882" max="16128" width="9.140625" style="2"/>
    <col min="16129" max="16129" width="4.42578125" style="2" customWidth="1"/>
    <col min="16130" max="16130" width="19.42578125" style="2" bestFit="1" customWidth="1"/>
    <col min="16131" max="16131" width="13.28515625" style="2" bestFit="1" customWidth="1"/>
    <col min="16132" max="16132" width="12.140625" style="2" bestFit="1" customWidth="1"/>
    <col min="16133" max="16133" width="10.5703125" style="2" bestFit="1" customWidth="1"/>
    <col min="16134" max="16134" width="11.140625" style="2" bestFit="1" customWidth="1"/>
    <col min="16135" max="16135" width="11.5703125" style="2" bestFit="1" customWidth="1"/>
    <col min="16136" max="16136" width="13.28515625" style="2" bestFit="1" customWidth="1"/>
    <col min="16137" max="16137" width="12.85546875" style="2" customWidth="1"/>
    <col min="16138" max="16384" width="9.1406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9" x14ac:dyDescent="0.2">
      <c r="A4" s="3"/>
      <c r="B4" s="3"/>
      <c r="C4" s="3"/>
      <c r="D4" s="3"/>
      <c r="E4" s="3"/>
      <c r="F4" s="3"/>
      <c r="G4" s="3"/>
    </row>
    <row r="5" spans="1:9" x14ac:dyDescent="0.2">
      <c r="A5" s="3"/>
      <c r="B5" s="3"/>
      <c r="C5" s="4">
        <v>10</v>
      </c>
      <c r="D5" s="4" t="s">
        <v>3</v>
      </c>
      <c r="E5" s="4">
        <v>40</v>
      </c>
      <c r="F5" s="4">
        <v>50</v>
      </c>
      <c r="G5" s="4">
        <v>60</v>
      </c>
      <c r="H5" s="5"/>
    </row>
    <row r="6" spans="1:9" x14ac:dyDescent="0.2">
      <c r="A6" s="3"/>
      <c r="B6" s="3"/>
      <c r="C6" s="4"/>
      <c r="D6" s="4" t="s">
        <v>4</v>
      </c>
      <c r="E6" s="4" t="s">
        <v>4</v>
      </c>
      <c r="F6" s="4" t="s">
        <v>5</v>
      </c>
      <c r="G6" s="4" t="s">
        <v>6</v>
      </c>
      <c r="H6" s="5"/>
    </row>
    <row r="7" spans="1:9" x14ac:dyDescent="0.2">
      <c r="A7" s="3"/>
      <c r="B7" s="3"/>
      <c r="C7" s="4" t="s">
        <v>7</v>
      </c>
      <c r="D7" s="4" t="s">
        <v>8</v>
      </c>
      <c r="E7" s="4" t="s">
        <v>8</v>
      </c>
      <c r="F7" s="4" t="s">
        <v>9</v>
      </c>
      <c r="G7" s="4" t="s">
        <v>10</v>
      </c>
      <c r="H7" s="4" t="s">
        <v>11</v>
      </c>
    </row>
    <row r="8" spans="1:9" x14ac:dyDescent="0.2">
      <c r="A8" s="3"/>
      <c r="B8" s="3"/>
      <c r="C8" s="4" t="s">
        <v>12</v>
      </c>
      <c r="D8" s="4" t="s">
        <v>13</v>
      </c>
      <c r="E8" s="4" t="s">
        <v>13</v>
      </c>
      <c r="F8" s="4" t="s">
        <v>12</v>
      </c>
      <c r="G8" s="4" t="s">
        <v>13</v>
      </c>
      <c r="H8" s="4" t="s">
        <v>14</v>
      </c>
    </row>
    <row r="9" spans="1:9" x14ac:dyDescent="0.2">
      <c r="A9" s="3"/>
      <c r="B9" s="3"/>
      <c r="C9" s="5"/>
      <c r="D9" s="4" t="s">
        <v>15</v>
      </c>
      <c r="E9" s="4" t="s">
        <v>16</v>
      </c>
      <c r="F9" s="5"/>
      <c r="G9" s="5"/>
      <c r="H9" s="5"/>
    </row>
    <row r="10" spans="1:9" x14ac:dyDescent="0.2">
      <c r="A10" s="3"/>
      <c r="B10" s="3"/>
      <c r="C10" s="3"/>
      <c r="D10" s="6"/>
      <c r="E10" s="6"/>
      <c r="F10" s="3"/>
      <c r="G10" s="3"/>
    </row>
    <row r="11" spans="1:9" x14ac:dyDescent="0.2">
      <c r="A11" s="3">
        <v>5700</v>
      </c>
      <c r="B11" s="3" t="s">
        <v>17</v>
      </c>
      <c r="C11" s="7">
        <f>+'[1]Estimated Revenues'!D19</f>
        <v>26383577</v>
      </c>
      <c r="D11" s="7">
        <f>+'[1]Estimated Revenues'!E19</f>
        <v>0</v>
      </c>
      <c r="E11" s="7">
        <f>+'[1]Estimated Revenues'!F19</f>
        <v>372175</v>
      </c>
      <c r="F11" s="7">
        <f>+'[1]Estimated Revenues'!G19</f>
        <v>459861</v>
      </c>
      <c r="G11" s="7">
        <f>+'[1]Estimated Revenues'!H19</f>
        <v>40000</v>
      </c>
      <c r="H11" s="8">
        <f>SUM(C11:G11)</f>
        <v>27255613</v>
      </c>
    </row>
    <row r="12" spans="1:9" x14ac:dyDescent="0.2">
      <c r="A12" s="3">
        <v>5800</v>
      </c>
      <c r="B12" s="3" t="s">
        <v>18</v>
      </c>
      <c r="C12" s="9">
        <f>+'[1]Estimated Revenues'!D26</f>
        <v>130985911</v>
      </c>
      <c r="D12" s="9">
        <f>+'[1]Estimated Revenues'!E26</f>
        <v>0</v>
      </c>
      <c r="E12" s="9">
        <f>+'[1]Estimated Revenues'!F26</f>
        <v>0</v>
      </c>
      <c r="F12" s="9">
        <f>+'[1]Estimated Revenues'!G26</f>
        <v>712251</v>
      </c>
      <c r="G12" s="9">
        <f>+'[1]Estimated Revenues'!H26</f>
        <v>0</v>
      </c>
      <c r="H12" s="10">
        <f>SUM(C12:G12)</f>
        <v>131698162</v>
      </c>
    </row>
    <row r="13" spans="1:9" x14ac:dyDescent="0.2">
      <c r="A13" s="3">
        <v>5900</v>
      </c>
      <c r="B13" s="3" t="s">
        <v>19</v>
      </c>
      <c r="C13" s="9">
        <f>+'[1]Estimated Revenues'!D34</f>
        <v>14712629</v>
      </c>
      <c r="D13" s="9">
        <f>+'[1]Estimated Revenues'!E34</f>
        <v>17493119</v>
      </c>
      <c r="E13" s="9">
        <f>+'[1]Estimated Revenues'!F34</f>
        <v>0</v>
      </c>
      <c r="F13" s="9">
        <f>+'[1]Estimated Revenues'!G34</f>
        <v>0</v>
      </c>
      <c r="G13" s="9">
        <f>+'[1]Estimated Revenues'!H34</f>
        <v>0</v>
      </c>
      <c r="H13" s="10">
        <f>SUM(C13:G13)</f>
        <v>32205748</v>
      </c>
    </row>
    <row r="14" spans="1:9" x14ac:dyDescent="0.2">
      <c r="A14" s="3"/>
      <c r="B14" s="3"/>
      <c r="C14" s="9"/>
      <c r="D14" s="9"/>
      <c r="E14" s="9"/>
      <c r="F14" s="9"/>
      <c r="G14" s="9"/>
      <c r="H14" s="10"/>
    </row>
    <row r="15" spans="1:9" x14ac:dyDescent="0.2">
      <c r="A15" s="11" t="s">
        <v>20</v>
      </c>
      <c r="B15" s="11"/>
      <c r="C15" s="12">
        <f t="shared" ref="C15:H15" si="0">SUM(C11:C14)</f>
        <v>172082117</v>
      </c>
      <c r="D15" s="12">
        <f t="shared" si="0"/>
        <v>17493119</v>
      </c>
      <c r="E15" s="12">
        <f t="shared" si="0"/>
        <v>372175</v>
      </c>
      <c r="F15" s="12">
        <f t="shared" si="0"/>
        <v>1172112</v>
      </c>
      <c r="G15" s="12">
        <f t="shared" si="0"/>
        <v>40000</v>
      </c>
      <c r="H15" s="12">
        <f t="shared" si="0"/>
        <v>191159523</v>
      </c>
      <c r="I15" s="10"/>
    </row>
    <row r="16" spans="1:9" x14ac:dyDescent="0.2">
      <c r="A16" s="3"/>
      <c r="B16" s="3"/>
      <c r="C16" s="3"/>
      <c r="D16" s="3"/>
      <c r="E16" s="3"/>
      <c r="F16" s="3"/>
      <c r="G16" s="3"/>
    </row>
    <row r="17" spans="1:8" x14ac:dyDescent="0.2">
      <c r="A17" s="13">
        <v>11</v>
      </c>
      <c r="B17" s="3" t="s">
        <v>21</v>
      </c>
      <c r="C17" s="7">
        <f>+'[1]Expenditures by Functions'!C18</f>
        <v>89070724</v>
      </c>
      <c r="D17" s="7">
        <f>'[1]Expenditures by Functions'!D18</f>
        <v>7300827</v>
      </c>
      <c r="E17" s="7">
        <f>'[1]Expenditures by Functions'!E18</f>
        <v>179089</v>
      </c>
      <c r="F17" s="7">
        <f>'[1]Expenditures by Functions'!F18</f>
        <v>0</v>
      </c>
      <c r="G17" s="7">
        <f>'[1]Expenditures by Functions'!G18</f>
        <v>0</v>
      </c>
      <c r="H17" s="7">
        <f t="shared" ref="H17:H32" si="1">+C17+D17+E17+F17+G17</f>
        <v>96550640</v>
      </c>
    </row>
    <row r="18" spans="1:8" x14ac:dyDescent="0.2">
      <c r="A18" s="13">
        <v>12</v>
      </c>
      <c r="B18" s="3" t="s">
        <v>22</v>
      </c>
      <c r="C18" s="9">
        <f>'[1]Expenditures by Functions'!C28</f>
        <v>2702577</v>
      </c>
      <c r="D18" s="9">
        <f>'[1]Expenditures by Functions'!D28</f>
        <v>996721</v>
      </c>
      <c r="E18" s="9">
        <f>'[1]Expenditures by Functions'!E28</f>
        <v>0</v>
      </c>
      <c r="F18" s="9">
        <f>'[1]Expenditures by Functions'!F28</f>
        <v>0</v>
      </c>
      <c r="G18" s="9">
        <f>'[1]Expenditures by Functions'!G28</f>
        <v>0</v>
      </c>
      <c r="H18" s="9">
        <f t="shared" si="1"/>
        <v>3699298</v>
      </c>
    </row>
    <row r="19" spans="1:8" x14ac:dyDescent="0.2">
      <c r="A19" s="13">
        <v>13</v>
      </c>
      <c r="B19" s="3" t="s">
        <v>23</v>
      </c>
      <c r="C19" s="9">
        <f>'[1]Expenditures by Functions'!C38</f>
        <v>3816267</v>
      </c>
      <c r="D19" s="9">
        <f>'[1]Expenditures by Functions'!D38</f>
        <v>2454473</v>
      </c>
      <c r="E19" s="9">
        <f>'[1]Expenditures by Functions'!E38</f>
        <v>0</v>
      </c>
      <c r="F19" s="9">
        <f>'[1]Expenditures by Functions'!F38</f>
        <v>0</v>
      </c>
      <c r="G19" s="9">
        <f>'[1]Expenditures by Functions'!G38</f>
        <v>0</v>
      </c>
      <c r="H19" s="9">
        <f t="shared" si="1"/>
        <v>6270740</v>
      </c>
    </row>
    <row r="20" spans="1:8" x14ac:dyDescent="0.2">
      <c r="A20" s="13">
        <v>21</v>
      </c>
      <c r="B20" s="3" t="s">
        <v>24</v>
      </c>
      <c r="C20" s="9">
        <f>'[1]Expenditures by Functions'!C48</f>
        <v>2024521</v>
      </c>
      <c r="D20" s="9">
        <f>'[1]Expenditures by Functions'!D48</f>
        <v>709870</v>
      </c>
      <c r="E20" s="9">
        <f>'[1]Expenditures by Functions'!E48</f>
        <v>0</v>
      </c>
      <c r="F20" s="9">
        <f>'[1]Expenditures by Functions'!F48</f>
        <v>0</v>
      </c>
      <c r="G20" s="9">
        <f>'[1]Expenditures by Functions'!G48</f>
        <v>0</v>
      </c>
      <c r="H20" s="9">
        <f t="shared" si="1"/>
        <v>2734391</v>
      </c>
    </row>
    <row r="21" spans="1:8" x14ac:dyDescent="0.2">
      <c r="A21" s="13">
        <v>23</v>
      </c>
      <c r="B21" s="3" t="s">
        <v>25</v>
      </c>
      <c r="C21" s="9">
        <f>'[1]Expenditures by Functions'!C58</f>
        <v>6328710</v>
      </c>
      <c r="D21" s="9">
        <f>'[1]Expenditures by Functions'!D58</f>
        <v>88798</v>
      </c>
      <c r="E21" s="9">
        <f>'[1]Expenditures by Functions'!E58</f>
        <v>0</v>
      </c>
      <c r="F21" s="9">
        <f>'[1]Expenditures by Functions'!F58</f>
        <v>0</v>
      </c>
      <c r="G21" s="9">
        <f>'[1]Expenditures by Functions'!G58</f>
        <v>0</v>
      </c>
      <c r="H21" s="9">
        <f t="shared" si="1"/>
        <v>6417508</v>
      </c>
    </row>
    <row r="22" spans="1:8" x14ac:dyDescent="0.2">
      <c r="A22" s="13">
        <v>31</v>
      </c>
      <c r="B22" s="14" t="s">
        <v>26</v>
      </c>
      <c r="C22" s="9">
        <f>'[1]Expenditures by Functions'!C68</f>
        <v>5851373</v>
      </c>
      <c r="D22" s="15">
        <f>'[1]Expenditures by Functions'!D68</f>
        <v>1293396</v>
      </c>
      <c r="E22" s="15">
        <f>'[1]Expenditures by Functions'!E68</f>
        <v>0</v>
      </c>
      <c r="F22" s="15">
        <f>'[1]Expenditures by Functions'!F68</f>
        <v>0</v>
      </c>
      <c r="G22" s="15">
        <f>'[1]Expenditures by Functions'!G68</f>
        <v>0</v>
      </c>
      <c r="H22" s="9">
        <f t="shared" si="1"/>
        <v>7144769</v>
      </c>
    </row>
    <row r="23" spans="1:8" x14ac:dyDescent="0.2">
      <c r="A23" s="13">
        <v>32</v>
      </c>
      <c r="B23" s="14" t="s">
        <v>27</v>
      </c>
      <c r="C23" s="15">
        <f>'[1]Expenditures by Functions'!C78</f>
        <v>947074</v>
      </c>
      <c r="D23" s="15">
        <f>'[1]Expenditures by Functions'!D78</f>
        <v>1186427</v>
      </c>
      <c r="E23" s="15">
        <f>'[1]Expenditures by Functions'!E78</f>
        <v>0</v>
      </c>
      <c r="F23" s="15">
        <f>'[1]Expenditures by Functions'!F78</f>
        <v>0</v>
      </c>
      <c r="G23" s="15">
        <f>'[1]Expenditures by Functions'!G78</f>
        <v>0</v>
      </c>
      <c r="H23" s="9">
        <f t="shared" si="1"/>
        <v>2133501</v>
      </c>
    </row>
    <row r="24" spans="1:8" x14ac:dyDescent="0.2">
      <c r="A24" s="13">
        <v>33</v>
      </c>
      <c r="B24" s="14" t="s">
        <v>28</v>
      </c>
      <c r="C24" s="15">
        <f>'[1]Expenditures by Functions'!C88</f>
        <v>1370322</v>
      </c>
      <c r="D24" s="15">
        <f>'[1]Expenditures by Functions'!D88</f>
        <v>801883</v>
      </c>
      <c r="E24" s="15">
        <f>'[1]Expenditures by Functions'!E88</f>
        <v>0</v>
      </c>
      <c r="F24" s="15">
        <f>'[1]Expenditures by Functions'!F88</f>
        <v>0</v>
      </c>
      <c r="G24" s="15">
        <f>'[1]Expenditures by Functions'!G88</f>
        <v>0</v>
      </c>
      <c r="H24" s="9">
        <f t="shared" si="1"/>
        <v>2172205</v>
      </c>
    </row>
    <row r="25" spans="1:8" x14ac:dyDescent="0.2">
      <c r="A25" s="13">
        <v>34</v>
      </c>
      <c r="B25" s="14" t="s">
        <v>29</v>
      </c>
      <c r="C25" s="15">
        <f>'[1]Expenditures by Functions'!C98</f>
        <v>4436754</v>
      </c>
      <c r="D25" s="15">
        <f>'[1]Expenditures by Functions'!D98</f>
        <v>150779</v>
      </c>
      <c r="E25" s="15">
        <f>'[1]Expenditures by Functions'!E98</f>
        <v>0</v>
      </c>
      <c r="F25" s="15">
        <f>'[1]Expenditures by Functions'!F98</f>
        <v>0</v>
      </c>
      <c r="G25" s="15">
        <f>'[1]Expenditures by Functions'!G98</f>
        <v>0</v>
      </c>
      <c r="H25" s="9">
        <f t="shared" si="1"/>
        <v>4587533</v>
      </c>
    </row>
    <row r="26" spans="1:8" x14ac:dyDescent="0.2">
      <c r="A26" s="13">
        <v>35</v>
      </c>
      <c r="B26" s="14" t="s">
        <v>30</v>
      </c>
      <c r="C26" s="15">
        <f>'[1]Expenditures by Functions'!C108</f>
        <v>12702470</v>
      </c>
      <c r="D26" s="15">
        <f>'[1]Expenditures by Functions'!D108</f>
        <v>0</v>
      </c>
      <c r="E26" s="15">
        <f>'[1]Expenditures by Functions'!E108</f>
        <v>0</v>
      </c>
      <c r="F26" s="15">
        <f>'[1]Expenditures by Functions'!F108</f>
        <v>0</v>
      </c>
      <c r="G26" s="15">
        <f>'[1]Expenditures by Functions'!G108</f>
        <v>0</v>
      </c>
      <c r="H26" s="9">
        <f t="shared" si="1"/>
        <v>12702470</v>
      </c>
    </row>
    <row r="27" spans="1:8" x14ac:dyDescent="0.2">
      <c r="A27" s="13">
        <v>36</v>
      </c>
      <c r="B27" s="14" t="s">
        <v>31</v>
      </c>
      <c r="C27" s="15">
        <f>'[1]Expenditures by Functions'!C118</f>
        <v>7276959</v>
      </c>
      <c r="D27" s="15">
        <f>'[1]Expenditures by Functions'!D118</f>
        <v>0</v>
      </c>
      <c r="E27" s="15">
        <f>'[1]Expenditures by Functions'!E118</f>
        <v>235390</v>
      </c>
      <c r="F27" s="15">
        <f>'[1]Expenditures by Functions'!F118</f>
        <v>0</v>
      </c>
      <c r="G27" s="15">
        <f>'[1]Expenditures by Functions'!G118</f>
        <v>0</v>
      </c>
      <c r="H27" s="9">
        <f t="shared" si="1"/>
        <v>7512349</v>
      </c>
    </row>
    <row r="28" spans="1:8" x14ac:dyDescent="0.2">
      <c r="A28" s="13">
        <v>41</v>
      </c>
      <c r="B28" s="14" t="s">
        <v>32</v>
      </c>
      <c r="C28" s="15">
        <f>'[1]Expenditures by Functions'!C128</f>
        <v>5825917</v>
      </c>
      <c r="D28" s="15">
        <f>'[1]Expenditures by Functions'!D128</f>
        <v>0</v>
      </c>
      <c r="E28" s="15">
        <f>'[1]Expenditures by Functions'!E128</f>
        <v>0</v>
      </c>
      <c r="F28" s="15">
        <f>'[1]Expenditures by Functions'!F128</f>
        <v>0</v>
      </c>
      <c r="G28" s="15">
        <f>'[1]Expenditures by Functions'!G128</f>
        <v>0</v>
      </c>
      <c r="H28" s="9">
        <f t="shared" si="1"/>
        <v>5825917</v>
      </c>
    </row>
    <row r="29" spans="1:8" x14ac:dyDescent="0.2">
      <c r="A29" s="13">
        <v>51</v>
      </c>
      <c r="B29" s="14" t="s">
        <v>33</v>
      </c>
      <c r="C29" s="15">
        <f>'[1]Expenditures by Functions'!C138</f>
        <v>18458452</v>
      </c>
      <c r="D29" s="15">
        <f>'[1]Expenditures by Functions'!D138</f>
        <v>1549</v>
      </c>
      <c r="E29" s="15">
        <f>'[1]Expenditures by Functions'!E138</f>
        <v>0</v>
      </c>
      <c r="F29" s="15">
        <f>'[1]Expenditures by Functions'!F138</f>
        <v>0</v>
      </c>
      <c r="G29" s="15">
        <f>'[1]Expenditures by Functions'!G138</f>
        <v>0</v>
      </c>
      <c r="H29" s="9">
        <f t="shared" si="1"/>
        <v>18460001</v>
      </c>
    </row>
    <row r="30" spans="1:8" x14ac:dyDescent="0.2">
      <c r="A30" s="13">
        <v>52</v>
      </c>
      <c r="B30" s="14" t="s">
        <v>34</v>
      </c>
      <c r="C30" s="15">
        <f>'[1]Expenditures by Functions'!C148</f>
        <v>2658910</v>
      </c>
      <c r="D30" s="15">
        <f>'[1]Expenditures by Functions'!D148</f>
        <v>6576</v>
      </c>
      <c r="E30" s="15">
        <f>'[1]Expenditures by Functions'!E148</f>
        <v>0</v>
      </c>
      <c r="F30" s="15">
        <f>'[1]Expenditures by Functions'!F148</f>
        <v>0</v>
      </c>
      <c r="G30" s="15">
        <f>'[1]Expenditures by Functions'!G148</f>
        <v>0</v>
      </c>
      <c r="H30" s="9">
        <f t="shared" si="1"/>
        <v>2665486</v>
      </c>
    </row>
    <row r="31" spans="1:8" x14ac:dyDescent="0.2">
      <c r="A31" s="13">
        <v>53</v>
      </c>
      <c r="B31" s="14" t="s">
        <v>35</v>
      </c>
      <c r="C31" s="15">
        <f>'[1]Expenditures by Functions'!C158</f>
        <v>2480719</v>
      </c>
      <c r="D31" s="15">
        <f>'[1]Expenditures by Functions'!D158</f>
        <v>0</v>
      </c>
      <c r="E31" s="15">
        <f>'[1]Expenditures by Functions'!E158</f>
        <v>0</v>
      </c>
      <c r="F31" s="15">
        <f>'[1]Expenditures by Functions'!F158</f>
        <v>0</v>
      </c>
      <c r="G31" s="15">
        <f>'[1]Expenditures by Functions'!G158</f>
        <v>0</v>
      </c>
      <c r="H31" s="9">
        <f t="shared" si="1"/>
        <v>2480719</v>
      </c>
    </row>
    <row r="32" spans="1:8" x14ac:dyDescent="0.2">
      <c r="A32" s="13">
        <v>61</v>
      </c>
      <c r="B32" s="14" t="s">
        <v>36</v>
      </c>
      <c r="C32" s="15">
        <f>'[1]Expenditures by Functions'!C168</f>
        <v>1305327</v>
      </c>
      <c r="D32" s="15">
        <f>'[1]Expenditures by Functions'!D168</f>
        <v>2501820</v>
      </c>
      <c r="E32" s="15">
        <f>'[1]Expenditures by Functions'!E168</f>
        <v>0</v>
      </c>
      <c r="F32" s="15">
        <f>'[1]Expenditures by Functions'!F168</f>
        <v>0</v>
      </c>
      <c r="G32" s="15">
        <f>'[1]Expenditures by Functions'!G168</f>
        <v>0</v>
      </c>
      <c r="H32" s="9">
        <f t="shared" si="1"/>
        <v>3807147</v>
      </c>
    </row>
    <row r="33" spans="1:8" x14ac:dyDescent="0.2">
      <c r="A33" s="13">
        <v>71</v>
      </c>
      <c r="B33" s="14" t="s">
        <v>37</v>
      </c>
      <c r="C33" s="15">
        <f>'[1]Expenditures by Functions'!C178</f>
        <v>2609113</v>
      </c>
      <c r="D33" s="15">
        <f>'[1]Expenditures by Functions'!D178</f>
        <v>0</v>
      </c>
      <c r="E33" s="15">
        <f>'[1]Expenditures by Functions'!E178</f>
        <v>0</v>
      </c>
      <c r="F33" s="15">
        <f>'[1]Expenditures by Functions'!F178</f>
        <v>4791500</v>
      </c>
      <c r="G33" s="15">
        <f>'[1]Expenditures by Functions'!G178</f>
        <v>0</v>
      </c>
      <c r="H33" s="9">
        <f>+C33+D33+E33+F33+G33</f>
        <v>7400613</v>
      </c>
    </row>
    <row r="34" spans="1:8" x14ac:dyDescent="0.2">
      <c r="A34" s="13">
        <v>81</v>
      </c>
      <c r="B34" s="14" t="s">
        <v>38</v>
      </c>
      <c r="C34" s="15">
        <f>'[1]Expenditures by Functions'!C188</f>
        <v>0</v>
      </c>
      <c r="D34" s="15">
        <f>'[1]Expenditures by Functions'!D188</f>
        <v>0</v>
      </c>
      <c r="E34" s="15">
        <f>'[1]Expenditures by Functions'!E188</f>
        <v>0</v>
      </c>
      <c r="F34" s="15">
        <f>'[1]Expenditures by Functions'!F188</f>
        <v>0</v>
      </c>
      <c r="G34" s="15">
        <f>'[1]Expenditures by Functions'!G188</f>
        <v>0</v>
      </c>
      <c r="H34" s="9">
        <f>+C34+D34+E34+F34+G34</f>
        <v>0</v>
      </c>
    </row>
    <row r="35" spans="1:8" x14ac:dyDescent="0.2">
      <c r="A35" s="13">
        <v>95</v>
      </c>
      <c r="B35" s="14" t="s">
        <v>39</v>
      </c>
      <c r="C35" s="15">
        <f>'[1]Expenditures by Functions'!C198</f>
        <v>270000</v>
      </c>
      <c r="D35" s="15">
        <f>'[1]Expenditures by Functions'!D198</f>
        <v>0</v>
      </c>
      <c r="E35" s="15">
        <f>'[1]Expenditures by Functions'!E198</f>
        <v>0</v>
      </c>
      <c r="F35" s="15">
        <f>'[1]Expenditures by Functions'!F198</f>
        <v>0</v>
      </c>
      <c r="G35" s="15">
        <f>'[1]Expenditures by Functions'!G198</f>
        <v>0</v>
      </c>
      <c r="H35" s="9">
        <f>+C35+D35+E35+F35+G35</f>
        <v>270000</v>
      </c>
    </row>
    <row r="36" spans="1:8" x14ac:dyDescent="0.2">
      <c r="A36" s="13">
        <v>99</v>
      </c>
      <c r="B36" s="14" t="s">
        <v>40</v>
      </c>
      <c r="C36" s="10">
        <f>+'[1]Expenditures by Functions'!C208</f>
        <v>245928</v>
      </c>
      <c r="D36" s="10">
        <f>+'[1]Expenditures by Functions'!D208</f>
        <v>0</v>
      </c>
      <c r="E36" s="10">
        <f>+'[1]Expenditures by Functions'!E208</f>
        <v>0</v>
      </c>
      <c r="F36" s="10">
        <f>+'[1]Expenditures by Functions'!F208</f>
        <v>0</v>
      </c>
      <c r="G36" s="10">
        <f>+'[1]Expenditures by Functions'!G208</f>
        <v>0</v>
      </c>
      <c r="H36" s="9">
        <f>+C36+D36+E36+F36+G36</f>
        <v>245928</v>
      </c>
    </row>
    <row r="37" spans="1:8" x14ac:dyDescent="0.2">
      <c r="A37" s="11" t="s">
        <v>41</v>
      </c>
      <c r="B37" s="11"/>
      <c r="C37" s="12">
        <f t="shared" ref="C37:H37" si="2">SUM(C17:C36)</f>
        <v>170382117</v>
      </c>
      <c r="D37" s="12">
        <f t="shared" si="2"/>
        <v>17493119</v>
      </c>
      <c r="E37" s="12">
        <f t="shared" si="2"/>
        <v>414479</v>
      </c>
      <c r="F37" s="12">
        <f t="shared" si="2"/>
        <v>4791500</v>
      </c>
      <c r="G37" s="12">
        <f t="shared" si="2"/>
        <v>0</v>
      </c>
      <c r="H37" s="12">
        <f t="shared" si="2"/>
        <v>193081215</v>
      </c>
    </row>
    <row r="38" spans="1:8" x14ac:dyDescent="0.2">
      <c r="A38" s="3"/>
      <c r="B38" s="3"/>
      <c r="C38" s="9"/>
      <c r="D38" s="9"/>
      <c r="E38" s="9"/>
      <c r="F38" s="9"/>
      <c r="G38" s="9"/>
      <c r="H38" s="10"/>
    </row>
    <row r="39" spans="1:8" x14ac:dyDescent="0.2">
      <c r="A39" s="3" t="s">
        <v>42</v>
      </c>
      <c r="B39" s="3"/>
      <c r="C39" s="9"/>
      <c r="D39" s="9"/>
      <c r="E39" s="9"/>
      <c r="F39" s="9"/>
      <c r="G39" s="9"/>
      <c r="H39" s="10"/>
    </row>
    <row r="40" spans="1:8" x14ac:dyDescent="0.2">
      <c r="A40" s="16">
        <v>7915</v>
      </c>
      <c r="B40" s="3" t="s">
        <v>43</v>
      </c>
      <c r="C40" s="7">
        <f>+'[1]Estimated Revenues'!D40</f>
        <v>0</v>
      </c>
      <c r="D40" s="7">
        <f>+'[1]Estimated Revenues'!E40</f>
        <v>0</v>
      </c>
      <c r="E40" s="7">
        <f>+'[1]Estimated Revenues'!F40</f>
        <v>0</v>
      </c>
      <c r="F40" s="7">
        <f>+'[1]Estimated Revenues'!G40</f>
        <v>1700000</v>
      </c>
      <c r="G40" s="7">
        <f>+'[1]Estimated Revenues'!H40</f>
        <v>0</v>
      </c>
      <c r="H40" s="7">
        <f>+C40+D40+E40+F40+G40</f>
        <v>1700000</v>
      </c>
    </row>
    <row r="41" spans="1:8" x14ac:dyDescent="0.2">
      <c r="A41" s="16">
        <v>8911</v>
      </c>
      <c r="B41" s="3" t="s">
        <v>44</v>
      </c>
      <c r="C41" s="15">
        <f>-'[1]Expenditures by Functions'!C214</f>
        <v>-1700000</v>
      </c>
      <c r="D41" s="15">
        <f>'[1]Expenditures by Functions'!D214</f>
        <v>0</v>
      </c>
      <c r="E41" s="15">
        <f>'[1]Expenditures by Functions'!E214</f>
        <v>0</v>
      </c>
      <c r="F41" s="15">
        <f>'[1]Expenditures by Functions'!F214</f>
        <v>0</v>
      </c>
      <c r="G41" s="15">
        <f>'[1]Expenditures by Functions'!G214</f>
        <v>0</v>
      </c>
      <c r="H41" s="9">
        <f>+C41+D41+E41+F41+G41</f>
        <v>-1700000</v>
      </c>
    </row>
    <row r="42" spans="1:8" x14ac:dyDescent="0.2">
      <c r="A42" s="3"/>
      <c r="B42" s="3"/>
      <c r="C42" s="9"/>
      <c r="D42" s="9"/>
      <c r="E42" s="9"/>
      <c r="F42" s="9"/>
      <c r="G42" s="9"/>
      <c r="H42" s="10"/>
    </row>
    <row r="43" spans="1:8" x14ac:dyDescent="0.2">
      <c r="A43" s="11" t="s">
        <v>45</v>
      </c>
      <c r="B43" s="11"/>
      <c r="C43" s="12">
        <f t="shared" ref="C43:H43" si="3">SUM(C40:C41)</f>
        <v>-1700000</v>
      </c>
      <c r="D43" s="12">
        <f t="shared" si="3"/>
        <v>0</v>
      </c>
      <c r="E43" s="12">
        <f t="shared" si="3"/>
        <v>0</v>
      </c>
      <c r="F43" s="12">
        <f t="shared" si="3"/>
        <v>1700000</v>
      </c>
      <c r="G43" s="12">
        <f t="shared" si="3"/>
        <v>0</v>
      </c>
      <c r="H43" s="12">
        <f t="shared" si="3"/>
        <v>0</v>
      </c>
    </row>
    <row r="44" spans="1:8" x14ac:dyDescent="0.2">
      <c r="A44" s="3" t="s">
        <v>46</v>
      </c>
      <c r="B44" s="3"/>
      <c r="C44" s="9"/>
      <c r="D44" s="9"/>
      <c r="E44" s="9"/>
      <c r="F44" s="9"/>
      <c r="G44" s="9"/>
      <c r="H44" s="10"/>
    </row>
    <row r="45" spans="1:8" x14ac:dyDescent="0.2">
      <c r="A45" s="3"/>
      <c r="B45" s="3"/>
      <c r="C45" s="9"/>
      <c r="D45" s="9"/>
      <c r="E45" s="9"/>
      <c r="F45" s="9"/>
      <c r="G45" s="9"/>
      <c r="H45" s="10"/>
    </row>
    <row r="46" spans="1:8" x14ac:dyDescent="0.2">
      <c r="A46" s="17" t="s">
        <v>47</v>
      </c>
      <c r="B46" s="17"/>
      <c r="C46" s="18"/>
      <c r="D46" s="18"/>
      <c r="E46" s="18"/>
      <c r="F46" s="18"/>
      <c r="G46" s="18"/>
      <c r="H46" s="19"/>
    </row>
    <row r="47" spans="1:8" x14ac:dyDescent="0.2">
      <c r="A47" s="20" t="s">
        <v>48</v>
      </c>
      <c r="B47" s="20"/>
      <c r="C47" s="21"/>
      <c r="D47" s="21"/>
      <c r="E47" s="21"/>
      <c r="F47" s="21"/>
      <c r="G47" s="21"/>
      <c r="H47" s="21"/>
    </row>
    <row r="48" spans="1:8" x14ac:dyDescent="0.2">
      <c r="A48" s="20" t="s">
        <v>49</v>
      </c>
      <c r="B48" s="20"/>
      <c r="C48" s="7">
        <f t="shared" ref="C48:H48" si="4">+C15-C37+C43</f>
        <v>0</v>
      </c>
      <c r="D48" s="7">
        <f t="shared" si="4"/>
        <v>0</v>
      </c>
      <c r="E48" s="7">
        <f t="shared" si="4"/>
        <v>-42304</v>
      </c>
      <c r="F48" s="7">
        <f t="shared" si="4"/>
        <v>-1919388</v>
      </c>
      <c r="G48" s="7">
        <f t="shared" si="4"/>
        <v>40000</v>
      </c>
      <c r="H48" s="7">
        <f t="shared" si="4"/>
        <v>-1921692</v>
      </c>
    </row>
    <row r="49" spans="1:8" x14ac:dyDescent="0.2">
      <c r="C49" s="3"/>
      <c r="D49" s="3"/>
      <c r="E49" s="3"/>
      <c r="F49" s="3"/>
      <c r="G49" s="3"/>
    </row>
    <row r="50" spans="1:8" x14ac:dyDescent="0.2">
      <c r="A50" s="22" t="s">
        <v>50</v>
      </c>
      <c r="B50" s="3" t="s">
        <v>51</v>
      </c>
      <c r="C50" s="3"/>
      <c r="D50" s="3"/>
      <c r="E50" s="3"/>
      <c r="F50" s="3"/>
      <c r="G50" s="3"/>
    </row>
    <row r="51" spans="1:8" x14ac:dyDescent="0.2">
      <c r="A51" s="3"/>
      <c r="B51" s="23" t="s">
        <v>52</v>
      </c>
      <c r="C51" s="9">
        <v>40523006</v>
      </c>
      <c r="D51" s="9">
        <v>0</v>
      </c>
      <c r="E51" s="9">
        <f>+'[2]SPEC REV'!$E$50</f>
        <v>211311.28000001051</v>
      </c>
      <c r="F51" s="9">
        <v>3250809</v>
      </c>
      <c r="G51" s="9">
        <f>+[2]CONSTR!$E$50</f>
        <v>16626003.709999999</v>
      </c>
      <c r="H51" s="10">
        <f>SUM(C51:G51)</f>
        <v>60611129.99000001</v>
      </c>
    </row>
    <row r="52" spans="1:8" x14ac:dyDescent="0.2">
      <c r="A52" s="3"/>
      <c r="B52" s="3"/>
      <c r="C52" s="3"/>
      <c r="D52" s="3"/>
      <c r="E52" s="3"/>
      <c r="F52" s="3"/>
      <c r="G52" s="3"/>
    </row>
    <row r="53" spans="1:8" x14ac:dyDescent="0.2">
      <c r="A53" s="24" t="s">
        <v>50</v>
      </c>
      <c r="B53" s="11" t="s">
        <v>51</v>
      </c>
      <c r="C53" s="3"/>
      <c r="D53" s="3"/>
      <c r="E53" s="3"/>
      <c r="F53" s="3"/>
      <c r="G53" s="3"/>
    </row>
    <row r="54" spans="1:8" x14ac:dyDescent="0.2">
      <c r="A54" s="11"/>
      <c r="B54" s="25" t="s">
        <v>53</v>
      </c>
      <c r="C54" s="12">
        <f t="shared" ref="C54:H54" si="5">+C51+C48</f>
        <v>40523006</v>
      </c>
      <c r="D54" s="12">
        <f t="shared" si="5"/>
        <v>0</v>
      </c>
      <c r="E54" s="12">
        <f t="shared" si="5"/>
        <v>169007.28000001051</v>
      </c>
      <c r="F54" s="12">
        <f t="shared" si="5"/>
        <v>1331421</v>
      </c>
      <c r="G54" s="12">
        <f t="shared" si="5"/>
        <v>16666003.709999999</v>
      </c>
      <c r="H54" s="12">
        <f t="shared" si="5"/>
        <v>58689437.99000001</v>
      </c>
    </row>
    <row r="55" spans="1:8" x14ac:dyDescent="0.2">
      <c r="A55" s="11"/>
      <c r="B55" s="25"/>
      <c r="C55" s="12"/>
      <c r="D55" s="12"/>
      <c r="E55" s="12"/>
      <c r="F55" s="12"/>
      <c r="G55" s="12"/>
      <c r="H55" s="12"/>
    </row>
    <row r="57" spans="1:8" x14ac:dyDescent="0.2">
      <c r="A57" s="26" t="s">
        <v>54</v>
      </c>
      <c r="B57" s="26"/>
      <c r="C57" s="26"/>
      <c r="D57" s="26"/>
      <c r="E57" s="26"/>
      <c r="F57" s="26"/>
      <c r="G57" s="26"/>
      <c r="H57" s="26"/>
    </row>
    <row r="58" spans="1:8" x14ac:dyDescent="0.2">
      <c r="A58" s="3"/>
      <c r="B58" s="3"/>
      <c r="C58" s="3"/>
      <c r="D58" s="3"/>
      <c r="E58" s="3"/>
      <c r="F58" s="3"/>
      <c r="G58" s="3"/>
    </row>
    <row r="59" spans="1:8" x14ac:dyDescent="0.2">
      <c r="A59" s="3"/>
      <c r="B59" s="3"/>
      <c r="C59" s="3"/>
      <c r="D59" s="3"/>
      <c r="E59" s="3"/>
      <c r="F59" s="3"/>
      <c r="G59" s="3"/>
    </row>
    <row r="60" spans="1:8" x14ac:dyDescent="0.2">
      <c r="A60" s="3"/>
      <c r="B60" s="3"/>
      <c r="C60" s="3"/>
      <c r="D60" s="3"/>
      <c r="E60" s="3"/>
      <c r="F60" s="3"/>
      <c r="G60" s="3"/>
    </row>
    <row r="61" spans="1:8" x14ac:dyDescent="0.2">
      <c r="A61" s="3"/>
      <c r="B61" s="3"/>
      <c r="C61" s="3"/>
      <c r="D61" s="3"/>
      <c r="E61" s="3"/>
      <c r="F61" s="3"/>
      <c r="G61" s="3"/>
    </row>
    <row r="62" spans="1:8" x14ac:dyDescent="0.2">
      <c r="A62" s="3"/>
      <c r="B62" s="3"/>
      <c r="C62" s="3"/>
      <c r="D62" s="3"/>
      <c r="E62" s="3"/>
      <c r="F62" s="3"/>
      <c r="G62" s="3"/>
    </row>
    <row r="63" spans="1:8" x14ac:dyDescent="0.2">
      <c r="A63" s="3"/>
      <c r="B63" s="3"/>
      <c r="C63" s="3"/>
      <c r="D63" s="3"/>
      <c r="E63" s="3"/>
      <c r="F63" s="3"/>
      <c r="G63" s="3"/>
    </row>
    <row r="64" spans="1:8" x14ac:dyDescent="0.2">
      <c r="A64" s="3"/>
      <c r="B64" s="3"/>
      <c r="C64" s="3"/>
      <c r="D64" s="3"/>
      <c r="E64" s="3"/>
      <c r="F64" s="3"/>
      <c r="G64" s="3"/>
    </row>
    <row r="65" spans="1:7" x14ac:dyDescent="0.2">
      <c r="A65" s="3"/>
      <c r="B65" s="3"/>
      <c r="C65" s="3"/>
      <c r="D65" s="3"/>
      <c r="E65" s="3"/>
      <c r="F65" s="3"/>
      <c r="G65" s="3"/>
    </row>
    <row r="66" spans="1:7" x14ac:dyDescent="0.2">
      <c r="A66" s="3"/>
      <c r="B66" s="3"/>
      <c r="C66" s="3"/>
      <c r="D66" s="3"/>
      <c r="E66" s="3"/>
      <c r="F66" s="3"/>
      <c r="G66" s="3"/>
    </row>
    <row r="67" spans="1:7" x14ac:dyDescent="0.2">
      <c r="A67" s="3"/>
      <c r="B67" s="3"/>
      <c r="C67" s="3"/>
      <c r="D67" s="3"/>
      <c r="E67" s="3"/>
      <c r="F67" s="3"/>
      <c r="G67" s="3"/>
    </row>
    <row r="68" spans="1:7" x14ac:dyDescent="0.2">
      <c r="A68" s="3"/>
      <c r="B68" s="3"/>
      <c r="C68" s="3"/>
      <c r="D68" s="3"/>
      <c r="E68" s="3"/>
      <c r="F68" s="3"/>
      <c r="G68" s="3"/>
    </row>
    <row r="69" spans="1:7" x14ac:dyDescent="0.2">
      <c r="A69" s="3"/>
      <c r="B69" s="3"/>
      <c r="C69" s="3"/>
      <c r="D69" s="3"/>
      <c r="E69" s="3"/>
      <c r="F69" s="3"/>
      <c r="G69" s="3"/>
    </row>
    <row r="70" spans="1:7" x14ac:dyDescent="0.2">
      <c r="A70" s="3"/>
      <c r="B70" s="3"/>
      <c r="C70" s="3"/>
      <c r="D70" s="3"/>
      <c r="E70" s="3"/>
      <c r="F70" s="3"/>
      <c r="G70" s="3"/>
    </row>
    <row r="71" spans="1:7" x14ac:dyDescent="0.2">
      <c r="A71" s="3"/>
      <c r="B71" s="3"/>
      <c r="C71" s="3"/>
      <c r="D71" s="3"/>
      <c r="E71" s="3"/>
      <c r="F71" s="3"/>
      <c r="G71" s="3"/>
    </row>
    <row r="72" spans="1:7" x14ac:dyDescent="0.2">
      <c r="A72" s="3"/>
      <c r="B72" s="3"/>
      <c r="C72" s="3"/>
      <c r="D72" s="3"/>
      <c r="E72" s="3"/>
      <c r="F72" s="3"/>
      <c r="G72" s="3"/>
    </row>
    <row r="73" spans="1:7" x14ac:dyDescent="0.2">
      <c r="A73" s="3"/>
      <c r="B73" s="3"/>
      <c r="C73" s="3"/>
      <c r="D73" s="3"/>
      <c r="E73" s="3"/>
      <c r="F73" s="3"/>
      <c r="G73" s="3"/>
    </row>
    <row r="74" spans="1:7" x14ac:dyDescent="0.2">
      <c r="A74" s="3"/>
      <c r="B74" s="3"/>
      <c r="C74" s="3"/>
      <c r="D74" s="3"/>
      <c r="E74" s="3"/>
      <c r="F74" s="3"/>
      <c r="G74" s="3"/>
    </row>
    <row r="75" spans="1:7" x14ac:dyDescent="0.2">
      <c r="A75" s="3"/>
      <c r="B75" s="3"/>
      <c r="C75" s="3"/>
      <c r="D75" s="3"/>
      <c r="E75" s="3"/>
      <c r="F75" s="3"/>
      <c r="G75" s="3"/>
    </row>
    <row r="76" spans="1:7" x14ac:dyDescent="0.2">
      <c r="A76" s="3"/>
      <c r="B76" s="3"/>
      <c r="C76" s="3"/>
      <c r="D76" s="3"/>
      <c r="E76" s="3"/>
      <c r="F76" s="3"/>
      <c r="G76" s="3"/>
    </row>
    <row r="77" spans="1:7" x14ac:dyDescent="0.2">
      <c r="A77" s="3"/>
      <c r="B77" s="3"/>
      <c r="C77" s="3"/>
      <c r="D77" s="3"/>
      <c r="E77" s="3"/>
      <c r="F77" s="3"/>
      <c r="G77" s="3"/>
    </row>
    <row r="78" spans="1:7" x14ac:dyDescent="0.2">
      <c r="A78" s="3"/>
      <c r="B78" s="3"/>
      <c r="C78" s="3"/>
      <c r="D78" s="3"/>
      <c r="E78" s="3"/>
      <c r="F78" s="3"/>
      <c r="G78" s="3"/>
    </row>
    <row r="79" spans="1:7" x14ac:dyDescent="0.2">
      <c r="A79" s="3"/>
      <c r="B79" s="3"/>
      <c r="C79" s="3"/>
      <c r="D79" s="3"/>
      <c r="E79" s="3"/>
      <c r="F79" s="3"/>
      <c r="G79" s="3"/>
    </row>
    <row r="80" spans="1:7" x14ac:dyDescent="0.2">
      <c r="A80" s="3"/>
      <c r="B80" s="3"/>
      <c r="C80" s="3"/>
      <c r="D80" s="3"/>
      <c r="E80" s="3"/>
      <c r="F80" s="3"/>
      <c r="G80" s="3"/>
    </row>
  </sheetData>
  <mergeCells count="4">
    <mergeCell ref="A1:H1"/>
    <mergeCell ref="A2:H2"/>
    <mergeCell ref="A3:H3"/>
    <mergeCell ref="A57:H57"/>
  </mergeCells>
  <printOptions horizontalCentered="1"/>
  <pageMargins left="0.25" right="0.42" top="0.49" bottom="0.81" header="0.5" footer="0.4"/>
  <pageSetup scale="92" orientation="portrait" useFirstPageNumber="1" r:id="rId1"/>
  <headerFooter alignWithMargins="0">
    <oddFooter>&amp;L&amp;"Times New Roman,Italic"&amp;8&amp;A&amp;CPage &amp;P&amp;R&amp;8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Budget</vt:lpstr>
    </vt:vector>
  </TitlesOfParts>
  <Company>Weslaco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MANNY</dc:creator>
  <cp:lastModifiedBy>MARTINEZ, MANNY</cp:lastModifiedBy>
  <dcterms:created xsi:type="dcterms:W3CDTF">2017-08-31T18:46:36Z</dcterms:created>
  <dcterms:modified xsi:type="dcterms:W3CDTF">2017-08-31T19:11:05Z</dcterms:modified>
</cp:coreProperties>
</file>