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10.7\finance\RiskMgmt\WorkersComp\2020-2021\"/>
    </mc:Choice>
  </mc:AlternateContent>
  <xr:revisionPtr revIDLastSave="0" documentId="13_ncr:1_{BBF2F21D-0D95-4FEE-80AE-E5B651614D66}" xr6:coauthVersionLast="36" xr6:coauthVersionMax="36" xr10:uidLastSave="{00000000-0000-0000-0000-000000000000}"/>
  <bookViews>
    <workbookView xWindow="0" yWindow="0" windowWidth="17256" windowHeight="5700" xr2:uid="{00000000-000D-0000-FFFF-FFFF00000000}"/>
  </bookViews>
  <sheets>
    <sheet name="Sheet1" sheetId="1" r:id="rId1"/>
  </sheets>
  <definedNames>
    <definedName name="_xlnm._FilterDatabase" localSheetId="0" hidden="1">Sheet1!$A$5:$G$172</definedName>
  </definedNames>
  <calcPr calcId="191029"/>
</workbook>
</file>

<file path=xl/calcChain.xml><?xml version="1.0" encoding="utf-8"?>
<calcChain xmlns="http://schemas.openxmlformats.org/spreadsheetml/2006/main">
  <c r="G172" i="1" l="1"/>
  <c r="G158" i="1"/>
  <c r="G144" i="1"/>
  <c r="G130" i="1"/>
  <c r="G116" i="1"/>
  <c r="G102" i="1"/>
  <c r="G88" i="1"/>
  <c r="G74" i="1"/>
  <c r="G60" i="1"/>
  <c r="G46" i="1"/>
  <c r="I183" i="1" l="1"/>
  <c r="C178" i="1"/>
  <c r="G198" i="1"/>
  <c r="G197" i="1"/>
  <c r="G196" i="1"/>
  <c r="I185" i="1"/>
  <c r="I181" i="1"/>
  <c r="F196" i="1" s="1"/>
  <c r="I179" i="1"/>
  <c r="F197" i="1" s="1"/>
  <c r="I172" i="1"/>
  <c r="I158" i="1"/>
  <c r="I130" i="1"/>
  <c r="I116" i="1"/>
  <c r="I144" i="1"/>
  <c r="I102" i="1"/>
  <c r="I88" i="1"/>
  <c r="I74" i="1"/>
  <c r="I60" i="1"/>
  <c r="I46" i="1"/>
  <c r="I18" i="1"/>
  <c r="I32" i="1"/>
  <c r="F198" i="1" l="1"/>
  <c r="I190" i="1"/>
  <c r="G32" i="1"/>
  <c r="G18" i="1"/>
  <c r="C102" i="1" l="1"/>
  <c r="F102" i="1" s="1"/>
  <c r="G178" i="1"/>
  <c r="C189" i="1"/>
  <c r="C188" i="1"/>
  <c r="C187" i="1"/>
  <c r="C186" i="1"/>
  <c r="C185" i="1"/>
  <c r="C184" i="1"/>
  <c r="C183" i="1"/>
  <c r="C182" i="1"/>
  <c r="C181" i="1"/>
  <c r="G202" i="1" s="1"/>
  <c r="C180" i="1"/>
  <c r="C179" i="1"/>
  <c r="G203" i="1" s="1"/>
  <c r="E190" i="1"/>
  <c r="G184" i="1"/>
  <c r="G182" i="1"/>
  <c r="G180" i="1"/>
  <c r="C18" i="1"/>
  <c r="F18" i="1" s="1"/>
  <c r="C172" i="1"/>
  <c r="F172" i="1" s="1"/>
  <c r="C158" i="1"/>
  <c r="F158" i="1" s="1"/>
  <c r="C144" i="1"/>
  <c r="F144" i="1" s="1"/>
  <c r="C130" i="1"/>
  <c r="F130" i="1" s="1"/>
  <c r="C116" i="1"/>
  <c r="F116" i="1" s="1"/>
  <c r="C88" i="1"/>
  <c r="F88" i="1" s="1"/>
  <c r="C74" i="1"/>
  <c r="F74" i="1" s="1"/>
  <c r="C60" i="1"/>
  <c r="F60" i="1" s="1"/>
  <c r="C46" i="1"/>
  <c r="F46" i="1" s="1"/>
  <c r="C32" i="1"/>
  <c r="F32" i="1" s="1"/>
  <c r="D189" i="1" l="1"/>
  <c r="G190" i="1"/>
  <c r="D185" i="1"/>
  <c r="D181" i="1"/>
  <c r="E196" i="1" s="1"/>
  <c r="D183" i="1"/>
  <c r="G204" i="1"/>
  <c r="C190" i="1"/>
  <c r="F190" i="1" s="1"/>
  <c r="D179" i="1"/>
  <c r="E198" i="1" l="1"/>
  <c r="F202" i="1"/>
  <c r="F204" i="1"/>
  <c r="F203" i="1"/>
  <c r="E197" i="1"/>
  <c r="D190" i="1"/>
</calcChain>
</file>

<file path=xl/sharedStrings.xml><?xml version="1.0" encoding="utf-8"?>
<sst xmlns="http://schemas.openxmlformats.org/spreadsheetml/2006/main" count="341" uniqueCount="62">
  <si>
    <t>W/C-P GW</t>
  </si>
  <si>
    <t>W/C-P OT</t>
  </si>
  <si>
    <t>W/C-C GW</t>
  </si>
  <si>
    <t>W/C-C OT</t>
  </si>
  <si>
    <t>W/C-B GW</t>
  </si>
  <si>
    <t>W/C-B OT</t>
  </si>
  <si>
    <t>W/C-T GW</t>
  </si>
  <si>
    <t>W/C-T OT</t>
  </si>
  <si>
    <t>TRAV</t>
  </si>
  <si>
    <t>Total</t>
  </si>
  <si>
    <t>Workman's Compensation Reports</t>
  </si>
  <si>
    <t>OTHER</t>
  </si>
  <si>
    <t>PARA GW</t>
  </si>
  <si>
    <t>PROF GW</t>
  </si>
  <si>
    <t>BO Spreadsheet</t>
  </si>
  <si>
    <t>Amt reported in</t>
  </si>
  <si>
    <t>Diff</t>
  </si>
  <si>
    <t># of Employees</t>
  </si>
  <si>
    <t>Processed</t>
  </si>
  <si>
    <t>State</t>
  </si>
  <si>
    <t>Class Code</t>
  </si>
  <si>
    <t>Estimated Payroll</t>
  </si>
  <si>
    <t>TX</t>
  </si>
  <si>
    <t>Schools-All Other (W/C-B, W/C-T)</t>
  </si>
  <si>
    <t>Schools-Professional (W/C-P)</t>
  </si>
  <si>
    <t>Clerical Office Or Libraries (W/C-C)</t>
  </si>
  <si>
    <t>Professional</t>
  </si>
  <si>
    <t>Clerical</t>
  </si>
  <si>
    <t xml:space="preserve">All Other     </t>
  </si>
  <si>
    <t xml:space="preserve">All Other    </t>
  </si>
  <si>
    <t>Average Counts</t>
  </si>
  <si>
    <t>WC Code</t>
  </si>
  <si>
    <t>Class Code Description</t>
  </si>
  <si>
    <t>GW + OT</t>
  </si>
  <si>
    <t>OT</t>
  </si>
  <si>
    <t>WC-C</t>
  </si>
  <si>
    <t>Clerical Office Employees</t>
  </si>
  <si>
    <t>WC-P</t>
  </si>
  <si>
    <t>College: Professional Employees</t>
  </si>
  <si>
    <t>WC-B,WC-T</t>
  </si>
  <si>
    <t>College or School: All Other Employees</t>
  </si>
  <si>
    <t>Alio Reports</t>
  </si>
  <si>
    <t>Mo</t>
  </si>
  <si>
    <t>Travel/Other</t>
  </si>
  <si>
    <t>Gross Payroll + OT</t>
  </si>
  <si>
    <t>Gross Time 1/2 OT</t>
  </si>
  <si>
    <t>Time And A Half OT</t>
  </si>
  <si>
    <t>Total OT Hours</t>
  </si>
  <si>
    <t>Gross Double Time OT</t>
  </si>
  <si>
    <t>Sep 20 - Aug 21</t>
  </si>
  <si>
    <t>Sep20</t>
  </si>
  <si>
    <t>Oct20</t>
  </si>
  <si>
    <t>Nov20</t>
  </si>
  <si>
    <t>Dec20</t>
  </si>
  <si>
    <t>Jan21</t>
  </si>
  <si>
    <t>Feb21</t>
  </si>
  <si>
    <t>Mar21</t>
  </si>
  <si>
    <t>Apr21</t>
  </si>
  <si>
    <t>May21</t>
  </si>
  <si>
    <t>Jun21</t>
  </si>
  <si>
    <t>Jul21</t>
  </si>
  <si>
    <t>Aug21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</si>
</sst>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0" fontId="8" fillId="0" borderId="0"/>
  </cellStyleXfs>
  <cellXfs count="9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8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/>
    <xf numFmtId="8" fontId="5" fillId="0" borderId="0" xfId="0" applyNumberFormat="1" applyFont="1"/>
    <xf numFmtId="164" fontId="5" fillId="0" borderId="0" xfId="0" applyNumberFormat="1" applyFont="1"/>
    <xf numFmtId="164" fontId="4" fillId="0" borderId="0" xfId="0" applyNumberFormat="1" applyFont="1"/>
    <xf numFmtId="40" fontId="4" fillId="0" borderId="0" xfId="0" applyNumberFormat="1" applyFont="1" applyAlignment="1">
      <alignment horizontal="center"/>
    </xf>
    <xf numFmtId="16" fontId="4" fillId="0" borderId="0" xfId="0" quotePrefix="1" applyNumberFormat="1" applyFont="1"/>
    <xf numFmtId="8" fontId="5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 applyBorder="1"/>
    <xf numFmtId="40" fontId="5" fillId="0" borderId="0" xfId="0" applyNumberFormat="1" applyFont="1"/>
    <xf numFmtId="0" fontId="5" fillId="0" borderId="1" xfId="0" applyFont="1" applyBorder="1"/>
    <xf numFmtId="8" fontId="4" fillId="0" borderId="1" xfId="0" applyNumberFormat="1" applyFont="1" applyBorder="1"/>
    <xf numFmtId="164" fontId="4" fillId="0" borderId="1" xfId="0" applyNumberFormat="1" applyFont="1" applyBorder="1"/>
    <xf numFmtId="164" fontId="4" fillId="0" borderId="0" xfId="0" applyNumberFormat="1" applyFont="1" applyBorder="1"/>
    <xf numFmtId="40" fontId="4" fillId="0" borderId="0" xfId="0" applyNumberFormat="1" applyFont="1"/>
    <xf numFmtId="0" fontId="4" fillId="0" borderId="1" xfId="0" applyFont="1" applyBorder="1"/>
    <xf numFmtId="0" fontId="4" fillId="0" borderId="0" xfId="0" quotePrefix="1" applyFont="1"/>
    <xf numFmtId="43" fontId="4" fillId="0" borderId="0" xfId="1" applyFont="1" applyBorder="1"/>
    <xf numFmtId="8" fontId="4" fillId="0" borderId="0" xfId="0" applyNumberFormat="1" applyFont="1" applyBorder="1"/>
    <xf numFmtId="0" fontId="4" fillId="0" borderId="0" xfId="0" applyFont="1" applyBorder="1"/>
    <xf numFmtId="0" fontId="4" fillId="2" borderId="0" xfId="0" applyFont="1" applyFill="1"/>
    <xf numFmtId="8" fontId="5" fillId="2" borderId="0" xfId="0" applyNumberFormat="1" applyFont="1" applyFill="1"/>
    <xf numFmtId="164" fontId="5" fillId="2" borderId="0" xfId="0" applyNumberFormat="1" applyFont="1" applyFill="1"/>
    <xf numFmtId="0" fontId="4" fillId="0" borderId="0" xfId="0" applyFont="1" applyFill="1"/>
    <xf numFmtId="8" fontId="5" fillId="0" borderId="0" xfId="0" applyNumberFormat="1" applyFont="1" applyFill="1"/>
    <xf numFmtId="164" fontId="5" fillId="0" borderId="0" xfId="0" applyNumberFormat="1" applyFont="1" applyFill="1"/>
    <xf numFmtId="2" fontId="5" fillId="0" borderId="1" xfId="0" applyNumberFormat="1" applyFont="1" applyBorder="1"/>
    <xf numFmtId="4" fontId="5" fillId="0" borderId="0" xfId="0" applyNumberFormat="1" applyFont="1"/>
    <xf numFmtId="8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164" fontId="4" fillId="2" borderId="0" xfId="0" applyNumberFormat="1" applyFont="1" applyFill="1"/>
    <xf numFmtId="164" fontId="4" fillId="0" borderId="0" xfId="0" applyNumberFormat="1" applyFont="1" applyFill="1"/>
    <xf numFmtId="164" fontId="4" fillId="0" borderId="0" xfId="0" quotePrefix="1" applyNumberFormat="1" applyFont="1" applyAlignment="1">
      <alignment horizontal="right"/>
    </xf>
    <xf numFmtId="4" fontId="4" fillId="0" borderId="0" xfId="0" applyNumberFormat="1" applyFont="1"/>
    <xf numFmtId="40" fontId="10" fillId="4" borderId="1" xfId="0" applyNumberFormat="1" applyFont="1" applyFill="1" applyBorder="1" applyAlignment="1">
      <alignment horizontal="right"/>
    </xf>
    <xf numFmtId="40" fontId="10" fillId="5" borderId="1" xfId="0" applyNumberFormat="1" applyFont="1" applyFill="1" applyBorder="1" applyAlignment="1">
      <alignment horizontal="right"/>
    </xf>
    <xf numFmtId="40" fontId="10" fillId="5" borderId="1" xfId="0" applyNumberFormat="1" applyFont="1" applyFill="1" applyBorder="1" applyAlignment="1"/>
    <xf numFmtId="164" fontId="5" fillId="0" borderId="1" xfId="0" applyNumberFormat="1" applyFont="1" applyBorder="1" applyAlignment="1"/>
    <xf numFmtId="164" fontId="4" fillId="0" borderId="1" xfId="0" applyNumberFormat="1" applyFont="1" applyBorder="1" applyAlignment="1"/>
    <xf numFmtId="164" fontId="5" fillId="0" borderId="1" xfId="0" applyNumberFormat="1" applyFont="1" applyBorder="1" applyAlignment="1">
      <alignment horizontal="right"/>
    </xf>
    <xf numFmtId="0" fontId="8" fillId="0" borderId="1" xfId="5" applyFont="1" applyBorder="1"/>
    <xf numFmtId="0" fontId="9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" borderId="2" xfId="5" applyFont="1" applyFill="1" applyBorder="1" applyAlignment="1">
      <alignment horizontal="center" vertical="center" wrapText="1"/>
    </xf>
    <xf numFmtId="0" fontId="11" fillId="3" borderId="2" xfId="5" applyFont="1" applyFill="1" applyBorder="1" applyAlignment="1">
      <alignment horizontal="center" vertical="center"/>
    </xf>
    <xf numFmtId="4" fontId="5" fillId="0" borderId="1" xfId="0" applyNumberFormat="1" applyFont="1" applyBorder="1"/>
    <xf numFmtId="4" fontId="6" fillId="0" borderId="3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40" fontId="5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 vertical="center"/>
    </xf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0" xfId="0" applyNumberFormat="1"/>
    <xf numFmtId="4" fontId="0" fillId="0" borderId="9" xfId="0" applyNumberFormat="1" applyBorder="1"/>
    <xf numFmtId="4" fontId="0" fillId="0" borderId="5" xfId="0" applyNumberFormat="1" applyBorder="1"/>
    <xf numFmtId="4" fontId="5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8" fontId="9" fillId="3" borderId="1" xfId="0" applyNumberFormat="1" applyFont="1" applyFill="1" applyBorder="1" applyAlignment="1">
      <alignment vertical="top" wrapText="1"/>
    </xf>
    <xf numFmtId="164" fontId="9" fillId="3" borderId="1" xfId="0" applyNumberFormat="1" applyFont="1" applyFill="1" applyBorder="1" applyAlignment="1">
      <alignment vertical="top" wrapText="1"/>
    </xf>
    <xf numFmtId="4" fontId="9" fillId="3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0" fontId="5" fillId="0" borderId="0" xfId="0" applyNumberFormat="1" applyFont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6" xfId="0" applyNumberFormat="1" applyBorder="1"/>
    <xf numFmtId="0" fontId="0" fillId="0" borderId="7" xfId="0" applyNumberFormat="1" applyBorder="1"/>
    <xf numFmtId="0" fontId="0" fillId="0" borderId="10" xfId="0" applyNumberFormat="1" applyBorder="1"/>
    <xf numFmtId="40" fontId="12" fillId="0" borderId="1" xfId="0" applyNumberFormat="1" applyFont="1" applyBorder="1"/>
    <xf numFmtId="0" fontId="13" fillId="6" borderId="11" xfId="0" applyFont="1" applyFill="1" applyBorder="1" applyAlignment="1">
      <alignment horizontal="right"/>
    </xf>
    <xf numFmtId="0" fontId="0" fillId="0" borderId="9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5" xfId="0" applyNumberFormat="1" applyBorder="1"/>
    <xf numFmtId="164" fontId="5" fillId="0" borderId="1" xfId="0" applyNumberFormat="1" applyFont="1" applyBorder="1" applyAlignment="1">
      <alignment horizontal="left"/>
    </xf>
    <xf numFmtId="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3" borderId="1" xfId="0" applyNumberFormat="1" applyFont="1" applyFill="1" applyBorder="1" applyAlignment="1">
      <alignment horizontal="left" vertical="top" wrapText="1"/>
    </xf>
    <xf numFmtId="164" fontId="9" fillId="3" borderId="4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Alignment="1">
      <alignment horizontal="center" vertical="center"/>
    </xf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4"/>
  <sheetViews>
    <sheetView tabSelected="1" topLeftCell="I154" zoomScale="90" zoomScaleNormal="90" workbookViewId="0">
      <selection activeCell="I153" sqref="I153"/>
    </sheetView>
  </sheetViews>
  <sheetFormatPr defaultColWidth="9.109375" defaultRowHeight="12" x14ac:dyDescent="0.25"/>
  <cols>
    <col min="1" max="1" width="6.6640625" style="8" bestFit="1" customWidth="1"/>
    <col min="2" max="2" width="11.33203125" style="9" bestFit="1" customWidth="1"/>
    <col min="3" max="3" width="15.33203125" style="10" customWidth="1"/>
    <col min="4" max="4" width="17.88671875" style="10" customWidth="1"/>
    <col min="5" max="5" width="15.88671875" style="11" customWidth="1"/>
    <col min="6" max="6" width="16" style="35" customWidth="1"/>
    <col min="7" max="7" width="13.44140625" style="2" customWidth="1"/>
    <col min="8" max="8" width="9.109375" style="2" customWidth="1"/>
    <col min="9" max="9" width="13.33203125" style="68" customWidth="1"/>
    <col min="10" max="10" width="9.88671875" style="35" bestFit="1" customWidth="1"/>
    <col min="11" max="11" width="11.33203125" style="2" bestFit="1" customWidth="1"/>
    <col min="12" max="12" width="9.109375" style="17"/>
    <col min="13" max="16384" width="9.109375" style="2"/>
  </cols>
  <sheetData>
    <row r="1" spans="1:12" x14ac:dyDescent="0.25">
      <c r="A1" s="92" t="s">
        <v>10</v>
      </c>
      <c r="B1" s="92"/>
      <c r="C1" s="92"/>
      <c r="D1" s="92"/>
      <c r="E1" s="92"/>
      <c r="F1" s="92"/>
      <c r="G1" s="92"/>
    </row>
    <row r="2" spans="1:12" x14ac:dyDescent="0.25">
      <c r="A2" s="92" t="s">
        <v>49</v>
      </c>
      <c r="B2" s="92"/>
      <c r="C2" s="92"/>
      <c r="D2" s="92"/>
      <c r="E2" s="92"/>
      <c r="F2" s="92"/>
      <c r="G2" s="92"/>
    </row>
    <row r="4" spans="1:12" s="7" customFormat="1" ht="24" x14ac:dyDescent="0.25">
      <c r="A4" s="1"/>
      <c r="B4" s="91" t="s">
        <v>41</v>
      </c>
      <c r="C4" s="91"/>
      <c r="D4" s="3"/>
      <c r="E4" s="4" t="s">
        <v>15</v>
      </c>
      <c r="F4" s="5"/>
      <c r="G4" s="6" t="s">
        <v>17</v>
      </c>
      <c r="I4" s="67" t="s">
        <v>46</v>
      </c>
      <c r="J4" s="5"/>
      <c r="L4" s="58"/>
    </row>
    <row r="5" spans="1:12" x14ac:dyDescent="0.25">
      <c r="A5" s="8" t="s">
        <v>42</v>
      </c>
      <c r="E5" s="11" t="s">
        <v>14</v>
      </c>
      <c r="F5" s="12" t="s">
        <v>16</v>
      </c>
      <c r="G5" s="8" t="s">
        <v>18</v>
      </c>
    </row>
    <row r="6" spans="1:12" ht="13.2" x14ac:dyDescent="0.25">
      <c r="A6" s="13" t="s">
        <v>50</v>
      </c>
      <c r="B6" s="14" t="s">
        <v>0</v>
      </c>
      <c r="C6" s="89">
        <v>8555877.6299999859</v>
      </c>
      <c r="D6" s="65"/>
      <c r="F6" s="17"/>
      <c r="G6" s="85">
        <v>1807</v>
      </c>
      <c r="I6" s="75"/>
    </row>
    <row r="7" spans="1:12" ht="13.2" x14ac:dyDescent="0.25">
      <c r="A7" s="13" t="s">
        <v>50</v>
      </c>
      <c r="B7" s="14" t="s">
        <v>1</v>
      </c>
      <c r="D7" s="64"/>
      <c r="F7" s="17"/>
      <c r="G7" s="18"/>
      <c r="I7" s="76">
        <v>0</v>
      </c>
    </row>
    <row r="8" spans="1:12" ht="13.2" x14ac:dyDescent="0.25">
      <c r="A8" s="13" t="s">
        <v>50</v>
      </c>
      <c r="B8" s="14" t="s">
        <v>2</v>
      </c>
      <c r="C8" s="79">
        <v>0</v>
      </c>
      <c r="D8" s="62"/>
      <c r="F8" s="17"/>
      <c r="G8" s="18">
        <v>0</v>
      </c>
      <c r="I8" s="75"/>
    </row>
    <row r="9" spans="1:12" ht="13.2" x14ac:dyDescent="0.25">
      <c r="A9" s="13" t="s">
        <v>50</v>
      </c>
      <c r="B9" s="14" t="s">
        <v>3</v>
      </c>
      <c r="C9" s="80">
        <v>0</v>
      </c>
      <c r="D9" s="16"/>
      <c r="F9" s="17"/>
      <c r="G9" s="18"/>
      <c r="I9" s="75">
        <v>0</v>
      </c>
    </row>
    <row r="10" spans="1:12" ht="13.2" x14ac:dyDescent="0.25">
      <c r="A10" s="13" t="s">
        <v>50</v>
      </c>
      <c r="B10" s="14" t="s">
        <v>4</v>
      </c>
      <c r="C10" s="87">
        <v>245815.68000000017</v>
      </c>
      <c r="D10" s="62"/>
      <c r="F10" s="17"/>
      <c r="G10" s="85">
        <v>82</v>
      </c>
      <c r="I10" s="75"/>
      <c r="J10" s="43"/>
      <c r="K10" s="43"/>
    </row>
    <row r="11" spans="1:12" ht="13.2" x14ac:dyDescent="0.25">
      <c r="A11" s="13" t="s">
        <v>50</v>
      </c>
      <c r="B11" s="14" t="s">
        <v>5</v>
      </c>
      <c r="C11" s="88">
        <v>974.39</v>
      </c>
      <c r="D11" s="63"/>
      <c r="F11" s="17"/>
      <c r="G11" s="18"/>
      <c r="I11" s="86">
        <v>75.97</v>
      </c>
      <c r="J11" s="43"/>
    </row>
    <row r="12" spans="1:12" ht="13.2" x14ac:dyDescent="0.25">
      <c r="A12" s="13" t="s">
        <v>50</v>
      </c>
      <c r="B12" s="14" t="s">
        <v>6</v>
      </c>
      <c r="C12" s="87">
        <v>1487641.380000005</v>
      </c>
      <c r="D12" s="62"/>
      <c r="F12" s="17"/>
      <c r="G12" s="85">
        <v>422</v>
      </c>
      <c r="I12" s="75"/>
    </row>
    <row r="13" spans="1:12" ht="13.2" x14ac:dyDescent="0.25">
      <c r="A13" s="13" t="s">
        <v>50</v>
      </c>
      <c r="B13" s="14" t="s">
        <v>7</v>
      </c>
      <c r="C13" s="88">
        <v>3339.35</v>
      </c>
      <c r="D13" s="63"/>
      <c r="F13" s="17"/>
      <c r="G13" s="18"/>
      <c r="I13" s="76">
        <v>158.5</v>
      </c>
    </row>
    <row r="14" spans="1:12" ht="13.2" x14ac:dyDescent="0.25">
      <c r="A14" s="13" t="s">
        <v>50</v>
      </c>
      <c r="B14" s="14" t="s">
        <v>8</v>
      </c>
      <c r="C14" s="87">
        <v>10100</v>
      </c>
      <c r="F14" s="17"/>
      <c r="G14" s="18"/>
      <c r="I14" s="75"/>
    </row>
    <row r="15" spans="1:12" x14ac:dyDescent="0.25">
      <c r="A15" s="13" t="s">
        <v>50</v>
      </c>
      <c r="B15" s="14" t="s">
        <v>13</v>
      </c>
      <c r="C15" s="47"/>
      <c r="D15" s="16"/>
      <c r="F15" s="17"/>
      <c r="G15" s="18"/>
      <c r="I15" s="75"/>
    </row>
    <row r="16" spans="1:12" x14ac:dyDescent="0.25">
      <c r="A16" s="13" t="s">
        <v>50</v>
      </c>
      <c r="B16" s="14" t="s">
        <v>12</v>
      </c>
      <c r="C16" s="47"/>
      <c r="D16" s="16"/>
      <c r="F16" s="17"/>
      <c r="G16" s="18"/>
      <c r="I16" s="75"/>
    </row>
    <row r="17" spans="1:12" ht="13.2" x14ac:dyDescent="0.25">
      <c r="A17" s="13" t="s">
        <v>50</v>
      </c>
      <c r="B17" s="14" t="s">
        <v>11</v>
      </c>
      <c r="C17" s="46">
        <v>0</v>
      </c>
      <c r="D17" s="16"/>
      <c r="F17" s="17"/>
      <c r="G17" s="18"/>
      <c r="I17" s="75"/>
    </row>
    <row r="18" spans="1:12" s="8" customFormat="1" ht="13.2" x14ac:dyDescent="0.25">
      <c r="B18" s="19"/>
      <c r="C18" s="48">
        <f>SUM(C6:C17)</f>
        <v>10303748.42999999</v>
      </c>
      <c r="D18" s="21"/>
      <c r="E18" s="84">
        <v>10330522.26</v>
      </c>
      <c r="F18" s="22">
        <f>C18-E18</f>
        <v>-26773.830000009388</v>
      </c>
      <c r="G18" s="23">
        <f>SUM(G6:G17)</f>
        <v>2311</v>
      </c>
      <c r="I18" s="77">
        <f>SUM(I7:I17)</f>
        <v>234.47</v>
      </c>
      <c r="J18" s="43"/>
      <c r="L18" s="22"/>
    </row>
    <row r="19" spans="1:12" x14ac:dyDescent="0.25">
      <c r="F19" s="17"/>
    </row>
    <row r="20" spans="1:12" ht="13.2" x14ac:dyDescent="0.25">
      <c r="A20" s="24" t="s">
        <v>51</v>
      </c>
      <c r="B20" s="14" t="s">
        <v>0</v>
      </c>
      <c r="C20" s="87">
        <v>8558613.4899999779</v>
      </c>
      <c r="D20" s="65"/>
      <c r="F20" s="17"/>
      <c r="G20" s="85">
        <v>1806</v>
      </c>
      <c r="I20" s="75"/>
    </row>
    <row r="21" spans="1:12" ht="13.2" x14ac:dyDescent="0.25">
      <c r="A21" s="24" t="s">
        <v>51</v>
      </c>
      <c r="B21" s="14" t="s">
        <v>1</v>
      </c>
      <c r="C21" s="10">
        <v>0</v>
      </c>
      <c r="D21" s="64"/>
      <c r="F21" s="17"/>
      <c r="G21" s="18"/>
      <c r="I21" s="76">
        <v>0</v>
      </c>
    </row>
    <row r="22" spans="1:12" ht="13.2" x14ac:dyDescent="0.25">
      <c r="A22" s="24" t="s">
        <v>51</v>
      </c>
      <c r="B22" s="14" t="s">
        <v>2</v>
      </c>
      <c r="C22" s="79">
        <v>0</v>
      </c>
      <c r="D22" s="16"/>
      <c r="F22" s="17"/>
      <c r="G22" s="85">
        <v>0</v>
      </c>
      <c r="I22" s="75"/>
    </row>
    <row r="23" spans="1:12" ht="13.2" x14ac:dyDescent="0.25">
      <c r="A23" s="24" t="s">
        <v>51</v>
      </c>
      <c r="B23" s="14" t="s">
        <v>3</v>
      </c>
      <c r="C23" s="80">
        <v>0</v>
      </c>
      <c r="D23" s="16"/>
      <c r="F23" s="17"/>
      <c r="G23" s="18"/>
      <c r="I23" s="75">
        <v>0</v>
      </c>
    </row>
    <row r="24" spans="1:12" ht="13.2" x14ac:dyDescent="0.25">
      <c r="A24" s="24" t="s">
        <v>51</v>
      </c>
      <c r="B24" s="14" t="s">
        <v>4</v>
      </c>
      <c r="C24" s="87">
        <v>186636.13000000006</v>
      </c>
      <c r="D24" s="16"/>
      <c r="F24" s="17"/>
      <c r="G24" s="85">
        <v>77</v>
      </c>
      <c r="I24" s="75"/>
      <c r="J24" s="43"/>
      <c r="K24" s="43"/>
    </row>
    <row r="25" spans="1:12" ht="13.2" x14ac:dyDescent="0.25">
      <c r="A25" s="24" t="s">
        <v>51</v>
      </c>
      <c r="B25" s="14" t="s">
        <v>5</v>
      </c>
      <c r="C25" s="88">
        <v>5750.7200000000021</v>
      </c>
      <c r="D25" s="16"/>
      <c r="F25" s="17"/>
      <c r="G25" s="18"/>
      <c r="I25" s="76">
        <v>199.02</v>
      </c>
    </row>
    <row r="26" spans="1:12" ht="13.2" x14ac:dyDescent="0.25">
      <c r="A26" s="24" t="s">
        <v>51</v>
      </c>
      <c r="B26" s="14" t="s">
        <v>6</v>
      </c>
      <c r="C26" s="79">
        <v>993113.77999999945</v>
      </c>
      <c r="D26" s="16"/>
      <c r="F26" s="17"/>
      <c r="G26" s="85">
        <v>415</v>
      </c>
      <c r="I26" s="75"/>
    </row>
    <row r="27" spans="1:12" ht="13.2" x14ac:dyDescent="0.25">
      <c r="A27" s="24" t="s">
        <v>51</v>
      </c>
      <c r="B27" s="14" t="s">
        <v>7</v>
      </c>
      <c r="C27" s="80">
        <v>2114.06</v>
      </c>
      <c r="D27" s="16"/>
      <c r="F27" s="17"/>
      <c r="G27" s="18"/>
      <c r="I27" s="76">
        <v>123</v>
      </c>
    </row>
    <row r="28" spans="1:12" ht="13.2" x14ac:dyDescent="0.25">
      <c r="A28" s="24" t="s">
        <v>51</v>
      </c>
      <c r="B28" s="14" t="s">
        <v>8</v>
      </c>
      <c r="C28" s="87">
        <v>10100</v>
      </c>
      <c r="F28" s="17"/>
      <c r="G28" s="18"/>
      <c r="I28" s="75"/>
    </row>
    <row r="29" spans="1:12" x14ac:dyDescent="0.25">
      <c r="A29" s="24" t="s">
        <v>51</v>
      </c>
      <c r="B29" s="14" t="s">
        <v>13</v>
      </c>
      <c r="C29" s="49"/>
      <c r="D29" s="16"/>
      <c r="F29" s="17"/>
      <c r="G29" s="18"/>
      <c r="I29" s="75"/>
    </row>
    <row r="30" spans="1:12" x14ac:dyDescent="0.25">
      <c r="A30" s="24" t="s">
        <v>51</v>
      </c>
      <c r="B30" s="14" t="s">
        <v>12</v>
      </c>
      <c r="C30" s="49"/>
      <c r="D30" s="16"/>
      <c r="F30" s="17"/>
      <c r="G30" s="18"/>
      <c r="I30" s="75"/>
    </row>
    <row r="31" spans="1:12" ht="13.2" x14ac:dyDescent="0.25">
      <c r="A31" s="24" t="s">
        <v>51</v>
      </c>
      <c r="B31" s="14" t="s">
        <v>11</v>
      </c>
      <c r="C31" s="45">
        <v>0</v>
      </c>
      <c r="D31" s="16"/>
      <c r="F31" s="17"/>
      <c r="G31" s="18"/>
      <c r="I31" s="75"/>
    </row>
    <row r="32" spans="1:12" s="8" customFormat="1" ht="13.2" x14ac:dyDescent="0.25">
      <c r="B32" s="19"/>
      <c r="C32" s="20">
        <f>SUM(C20:C31)</f>
        <v>9756328.1799999792</v>
      </c>
      <c r="D32" s="21"/>
      <c r="E32" s="84">
        <v>9768852.4900000002</v>
      </c>
      <c r="F32" s="22">
        <f>C32-E32</f>
        <v>-12524.310000021011</v>
      </c>
      <c r="G32" s="23">
        <f>SUM(G20:G31)</f>
        <v>2298</v>
      </c>
      <c r="I32" s="77">
        <f>SUM(I21:I31)</f>
        <v>322.02</v>
      </c>
      <c r="J32" s="43"/>
      <c r="L32" s="22"/>
    </row>
    <row r="33" spans="1:12" x14ac:dyDescent="0.25">
      <c r="F33" s="17"/>
    </row>
    <row r="34" spans="1:12" ht="13.2" x14ac:dyDescent="0.25">
      <c r="A34" s="24" t="s">
        <v>52</v>
      </c>
      <c r="B34" s="14" t="s">
        <v>0</v>
      </c>
      <c r="C34" s="87">
        <v>8538985.209999986</v>
      </c>
      <c r="D34" s="65"/>
      <c r="F34" s="17"/>
      <c r="G34" s="85">
        <v>1839</v>
      </c>
      <c r="I34" s="75"/>
    </row>
    <row r="35" spans="1:12" ht="13.2" x14ac:dyDescent="0.25">
      <c r="A35" s="24" t="s">
        <v>52</v>
      </c>
      <c r="B35" s="14" t="s">
        <v>1</v>
      </c>
      <c r="C35" s="10">
        <v>0</v>
      </c>
      <c r="D35" s="64"/>
      <c r="F35" s="17"/>
      <c r="G35" s="18"/>
      <c r="I35" s="78">
        <v>0</v>
      </c>
    </row>
    <row r="36" spans="1:12" ht="13.2" x14ac:dyDescent="0.25">
      <c r="A36" s="24" t="s">
        <v>52</v>
      </c>
      <c r="B36" s="14" t="s">
        <v>2</v>
      </c>
      <c r="C36" s="79">
        <v>0</v>
      </c>
      <c r="D36" s="16"/>
      <c r="F36" s="17"/>
      <c r="G36" s="18">
        <v>0</v>
      </c>
      <c r="I36" s="75"/>
    </row>
    <row r="37" spans="1:12" ht="13.2" x14ac:dyDescent="0.25">
      <c r="A37" s="24" t="s">
        <v>52</v>
      </c>
      <c r="B37" s="14" t="s">
        <v>3</v>
      </c>
      <c r="C37" s="80">
        <v>0</v>
      </c>
      <c r="D37" s="16"/>
      <c r="F37" s="17"/>
      <c r="G37" s="18"/>
      <c r="I37" s="75">
        <v>0</v>
      </c>
    </row>
    <row r="38" spans="1:12" ht="13.2" x14ac:dyDescent="0.25">
      <c r="A38" s="24" t="s">
        <v>52</v>
      </c>
      <c r="B38" s="14" t="s">
        <v>4</v>
      </c>
      <c r="C38" s="81">
        <v>196921.77000000011</v>
      </c>
      <c r="D38" s="16"/>
      <c r="F38" s="17"/>
      <c r="G38" s="85">
        <v>77</v>
      </c>
      <c r="I38" s="75"/>
    </row>
    <row r="39" spans="1:12" ht="13.2" x14ac:dyDescent="0.25">
      <c r="A39" s="24" t="s">
        <v>52</v>
      </c>
      <c r="B39" s="14" t="s">
        <v>5</v>
      </c>
      <c r="C39" s="82">
        <v>21812.719999999994</v>
      </c>
      <c r="D39" s="16"/>
      <c r="F39" s="17"/>
      <c r="G39" s="18"/>
      <c r="I39" s="78">
        <v>761.98000000000025</v>
      </c>
    </row>
    <row r="40" spans="1:12" ht="13.2" x14ac:dyDescent="0.25">
      <c r="A40" s="24" t="s">
        <v>52</v>
      </c>
      <c r="B40" s="14" t="s">
        <v>6</v>
      </c>
      <c r="C40" s="79">
        <v>979798.72999999928</v>
      </c>
      <c r="D40" s="16"/>
      <c r="F40" s="17"/>
      <c r="G40" s="85">
        <v>412</v>
      </c>
      <c r="I40" s="75"/>
    </row>
    <row r="41" spans="1:12" ht="13.2" x14ac:dyDescent="0.25">
      <c r="A41" s="24" t="s">
        <v>52</v>
      </c>
      <c r="B41" s="14" t="s">
        <v>7</v>
      </c>
      <c r="C41" s="86">
        <v>13376.749999999991</v>
      </c>
      <c r="D41" s="16"/>
      <c r="F41" s="17"/>
      <c r="G41" s="18"/>
      <c r="I41" s="78">
        <v>840.25</v>
      </c>
    </row>
    <row r="42" spans="1:12" ht="13.2" x14ac:dyDescent="0.25">
      <c r="A42" s="24" t="s">
        <v>52</v>
      </c>
      <c r="B42" s="14" t="s">
        <v>8</v>
      </c>
      <c r="C42" s="87">
        <v>10100</v>
      </c>
      <c r="F42" s="17"/>
      <c r="G42" s="18"/>
      <c r="I42" s="75"/>
    </row>
    <row r="43" spans="1:12" x14ac:dyDescent="0.25">
      <c r="A43" s="24" t="s">
        <v>52</v>
      </c>
      <c r="B43" s="14" t="s">
        <v>13</v>
      </c>
      <c r="C43" s="49"/>
      <c r="D43" s="16"/>
      <c r="F43" s="17"/>
      <c r="G43" s="18"/>
      <c r="I43" s="75"/>
    </row>
    <row r="44" spans="1:12" x14ac:dyDescent="0.25">
      <c r="A44" s="24" t="s">
        <v>52</v>
      </c>
      <c r="B44" s="14" t="s">
        <v>12</v>
      </c>
      <c r="C44" s="49"/>
      <c r="D44" s="16"/>
      <c r="F44" s="17"/>
      <c r="G44" s="18"/>
      <c r="I44" s="75"/>
    </row>
    <row r="45" spans="1:12" ht="13.8" thickBot="1" x14ac:dyDescent="0.3">
      <c r="A45" s="24" t="s">
        <v>52</v>
      </c>
      <c r="B45" s="14" t="s">
        <v>11</v>
      </c>
      <c r="C45" s="45">
        <v>0</v>
      </c>
      <c r="D45" s="16"/>
      <c r="F45" s="17"/>
      <c r="G45" s="18"/>
      <c r="I45" s="75"/>
    </row>
    <row r="46" spans="1:12" s="8" customFormat="1" ht="15" thickBot="1" x14ac:dyDescent="0.3">
      <c r="B46" s="19"/>
      <c r="C46" s="20">
        <f>SUM(C34:C45)</f>
        <v>9760995.1799999848</v>
      </c>
      <c r="D46" s="21"/>
      <c r="E46" s="56">
        <v>9764117.7000000011</v>
      </c>
      <c r="F46" s="22">
        <f>C46-E46</f>
        <v>-3122.5200000163168</v>
      </c>
      <c r="G46" s="23">
        <f>SUM(G34:G45)</f>
        <v>2328</v>
      </c>
      <c r="I46" s="77">
        <f>SUM(I35:I45)</f>
        <v>1602.2300000000002</v>
      </c>
      <c r="J46" s="43"/>
      <c r="L46" s="22"/>
    </row>
    <row r="47" spans="1:12" x14ac:dyDescent="0.25">
      <c r="F47" s="17"/>
    </row>
    <row r="48" spans="1:12" ht="13.2" x14ac:dyDescent="0.25">
      <c r="A48" s="24" t="s">
        <v>53</v>
      </c>
      <c r="B48" s="14" t="s">
        <v>0</v>
      </c>
      <c r="C48" s="87">
        <v>10929140.769999979</v>
      </c>
      <c r="D48" s="65"/>
      <c r="F48" s="17"/>
      <c r="G48" s="85">
        <v>1869</v>
      </c>
      <c r="I48" s="75"/>
    </row>
    <row r="49" spans="1:12" ht="13.2" x14ac:dyDescent="0.25">
      <c r="A49" s="24" t="s">
        <v>53</v>
      </c>
      <c r="B49" s="14" t="s">
        <v>1</v>
      </c>
      <c r="C49" s="10">
        <v>0</v>
      </c>
      <c r="D49" s="64"/>
      <c r="F49" s="17"/>
      <c r="G49" s="18"/>
      <c r="I49" s="78">
        <v>0</v>
      </c>
    </row>
    <row r="50" spans="1:12" ht="13.2" x14ac:dyDescent="0.25">
      <c r="A50" s="24" t="s">
        <v>53</v>
      </c>
      <c r="B50" s="14" t="s">
        <v>2</v>
      </c>
      <c r="C50" s="79">
        <v>0</v>
      </c>
      <c r="D50" s="16"/>
      <c r="F50" s="17"/>
      <c r="G50" s="18">
        <v>0</v>
      </c>
      <c r="I50" s="75"/>
    </row>
    <row r="51" spans="1:12" ht="13.2" x14ac:dyDescent="0.25">
      <c r="A51" s="24" t="s">
        <v>53</v>
      </c>
      <c r="B51" s="14" t="s">
        <v>3</v>
      </c>
      <c r="C51" s="80">
        <v>0</v>
      </c>
      <c r="D51" s="16"/>
      <c r="F51" s="17"/>
      <c r="G51" s="18"/>
      <c r="I51" s="75">
        <v>0</v>
      </c>
    </row>
    <row r="52" spans="1:12" ht="13.2" x14ac:dyDescent="0.25">
      <c r="A52" s="24" t="s">
        <v>53</v>
      </c>
      <c r="B52" s="14" t="s">
        <v>4</v>
      </c>
      <c r="C52" s="81">
        <v>322471.81</v>
      </c>
      <c r="D52" s="16"/>
      <c r="F52" s="17"/>
      <c r="G52" s="85">
        <v>79</v>
      </c>
      <c r="I52" s="75"/>
    </row>
    <row r="53" spans="1:12" ht="13.2" x14ac:dyDescent="0.25">
      <c r="A53" s="24" t="s">
        <v>53</v>
      </c>
      <c r="B53" s="14" t="s">
        <v>5</v>
      </c>
      <c r="C53" s="82">
        <v>30409.500000000018</v>
      </c>
      <c r="D53" s="16"/>
      <c r="F53" s="17"/>
      <c r="G53" s="18"/>
      <c r="I53" s="78">
        <v>1121.0099999999995</v>
      </c>
    </row>
    <row r="54" spans="1:12" ht="13.2" x14ac:dyDescent="0.25">
      <c r="A54" s="24" t="s">
        <v>53</v>
      </c>
      <c r="B54" s="14" t="s">
        <v>6</v>
      </c>
      <c r="C54" s="79">
        <v>1885293.5000000042</v>
      </c>
      <c r="D54" s="16"/>
      <c r="F54" s="17"/>
      <c r="G54" s="85">
        <v>421</v>
      </c>
      <c r="I54" s="75"/>
    </row>
    <row r="55" spans="1:12" ht="13.2" x14ac:dyDescent="0.25">
      <c r="A55" s="24" t="s">
        <v>53</v>
      </c>
      <c r="B55" s="14" t="s">
        <v>7</v>
      </c>
      <c r="C55" s="80">
        <v>7813.5699999999979</v>
      </c>
      <c r="D55" s="16"/>
      <c r="F55" s="17"/>
      <c r="G55" s="18"/>
      <c r="I55" s="78">
        <v>516.29999999999995</v>
      </c>
    </row>
    <row r="56" spans="1:12" ht="13.2" x14ac:dyDescent="0.25">
      <c r="A56" s="24" t="s">
        <v>53</v>
      </c>
      <c r="B56" s="14" t="s">
        <v>8</v>
      </c>
      <c r="C56" s="87">
        <v>10100</v>
      </c>
      <c r="F56" s="17"/>
      <c r="G56" s="18"/>
      <c r="I56" s="75"/>
    </row>
    <row r="57" spans="1:12" x14ac:dyDescent="0.25">
      <c r="A57" s="24" t="s">
        <v>53</v>
      </c>
      <c r="B57" s="14" t="s">
        <v>13</v>
      </c>
      <c r="C57" s="49"/>
      <c r="D57" s="16"/>
      <c r="F57" s="17"/>
      <c r="G57" s="18"/>
      <c r="I57" s="75"/>
    </row>
    <row r="58" spans="1:12" x14ac:dyDescent="0.25">
      <c r="A58" s="24" t="s">
        <v>53</v>
      </c>
      <c r="B58" s="14" t="s">
        <v>12</v>
      </c>
      <c r="C58" s="49"/>
      <c r="D58" s="16"/>
      <c r="F58" s="17"/>
      <c r="G58" s="18"/>
      <c r="I58" s="75"/>
    </row>
    <row r="59" spans="1:12" ht="13.8" thickBot="1" x14ac:dyDescent="0.3">
      <c r="A59" s="24" t="s">
        <v>53</v>
      </c>
      <c r="B59" s="14" t="s">
        <v>11</v>
      </c>
      <c r="C59" s="45">
        <v>0</v>
      </c>
      <c r="D59" s="16"/>
      <c r="F59" s="17"/>
      <c r="G59" s="18"/>
      <c r="I59" s="75"/>
    </row>
    <row r="60" spans="1:12" s="8" customFormat="1" ht="15" thickBot="1" x14ac:dyDescent="0.3">
      <c r="B60" s="19"/>
      <c r="C60" s="20">
        <f>SUM(C48:C59)</f>
        <v>13185229.149999984</v>
      </c>
      <c r="D60" s="21"/>
      <c r="E60" s="56">
        <v>13216220.260000002</v>
      </c>
      <c r="F60" s="22">
        <f>C60-E60</f>
        <v>-30991.11000001803</v>
      </c>
      <c r="G60" s="23">
        <f>SUM(G48:G59)</f>
        <v>2369</v>
      </c>
      <c r="I60" s="77">
        <f>SUM(I49:I59)</f>
        <v>1637.3099999999995</v>
      </c>
      <c r="J60" s="43"/>
      <c r="L60" s="22"/>
    </row>
    <row r="61" spans="1:12" x14ac:dyDescent="0.25">
      <c r="F61" s="17"/>
    </row>
    <row r="62" spans="1:12" ht="13.2" x14ac:dyDescent="0.25">
      <c r="A62" s="24" t="s">
        <v>54</v>
      </c>
      <c r="B62" s="14" t="s">
        <v>0</v>
      </c>
      <c r="C62" s="87">
        <v>8444719.8199999854</v>
      </c>
      <c r="D62" s="65"/>
      <c r="F62" s="17"/>
      <c r="G62" s="85">
        <v>1840</v>
      </c>
      <c r="I62" s="75"/>
    </row>
    <row r="63" spans="1:12" ht="13.2" x14ac:dyDescent="0.25">
      <c r="A63" s="24" t="s">
        <v>54</v>
      </c>
      <c r="B63" s="14" t="s">
        <v>1</v>
      </c>
      <c r="C63" s="10">
        <v>0</v>
      </c>
      <c r="D63" s="64"/>
      <c r="F63" s="17"/>
      <c r="G63" s="18"/>
      <c r="I63" s="78">
        <v>0</v>
      </c>
    </row>
    <row r="64" spans="1:12" ht="13.2" x14ac:dyDescent="0.25">
      <c r="A64" s="24" t="s">
        <v>54</v>
      </c>
      <c r="B64" s="14" t="s">
        <v>2</v>
      </c>
      <c r="C64" s="79">
        <v>0</v>
      </c>
      <c r="D64" s="61"/>
      <c r="F64" s="17"/>
      <c r="G64" s="18">
        <v>0</v>
      </c>
      <c r="I64" s="75"/>
    </row>
    <row r="65" spans="1:12" ht="13.2" x14ac:dyDescent="0.25">
      <c r="A65" s="24" t="s">
        <v>54</v>
      </c>
      <c r="B65" s="14" t="s">
        <v>3</v>
      </c>
      <c r="C65" s="80">
        <v>0</v>
      </c>
      <c r="D65" s="16"/>
      <c r="F65" s="17"/>
      <c r="G65" s="18"/>
      <c r="I65" s="75">
        <v>0</v>
      </c>
    </row>
    <row r="66" spans="1:12" ht="13.2" x14ac:dyDescent="0.25">
      <c r="A66" s="24" t="s">
        <v>54</v>
      </c>
      <c r="B66" s="14" t="s">
        <v>4</v>
      </c>
      <c r="C66" s="81">
        <v>173742.75000000009</v>
      </c>
      <c r="D66" s="16"/>
      <c r="F66" s="17"/>
      <c r="G66" s="85">
        <v>75</v>
      </c>
      <c r="I66" s="75"/>
    </row>
    <row r="67" spans="1:12" ht="13.2" x14ac:dyDescent="0.25">
      <c r="A67" s="24" t="s">
        <v>54</v>
      </c>
      <c r="B67" s="14" t="s">
        <v>5</v>
      </c>
      <c r="C67" s="82">
        <v>31715.359999999979</v>
      </c>
      <c r="D67" s="16"/>
      <c r="F67" s="17"/>
      <c r="G67" s="18"/>
      <c r="I67" s="78">
        <v>1241.1600000000012</v>
      </c>
    </row>
    <row r="68" spans="1:12" ht="13.2" x14ac:dyDescent="0.25">
      <c r="A68" s="24" t="s">
        <v>54</v>
      </c>
      <c r="B68" s="14" t="s">
        <v>6</v>
      </c>
      <c r="C68" s="79">
        <v>956770.30999999924</v>
      </c>
      <c r="D68" s="16"/>
      <c r="F68" s="17"/>
      <c r="G68" s="85">
        <v>404</v>
      </c>
      <c r="I68" s="75"/>
    </row>
    <row r="69" spans="1:12" ht="13.2" x14ac:dyDescent="0.25">
      <c r="A69" s="24" t="s">
        <v>54</v>
      </c>
      <c r="B69" s="14" t="s">
        <v>7</v>
      </c>
      <c r="C69" s="80">
        <v>12490.479999999996</v>
      </c>
      <c r="D69" s="16"/>
      <c r="F69" s="17"/>
      <c r="G69" s="18"/>
      <c r="I69" s="78">
        <v>841.25</v>
      </c>
    </row>
    <row r="70" spans="1:12" ht="13.2" x14ac:dyDescent="0.25">
      <c r="A70" s="24" t="s">
        <v>54</v>
      </c>
      <c r="B70" s="14" t="s">
        <v>8</v>
      </c>
      <c r="C70" s="87">
        <v>9600</v>
      </c>
      <c r="F70" s="17"/>
      <c r="G70" s="18"/>
      <c r="I70" s="75"/>
    </row>
    <row r="71" spans="1:12" x14ac:dyDescent="0.25">
      <c r="A71" s="24" t="s">
        <v>54</v>
      </c>
      <c r="B71" s="14" t="s">
        <v>13</v>
      </c>
      <c r="C71" s="49"/>
      <c r="D71" s="16"/>
      <c r="F71" s="17"/>
      <c r="G71" s="18"/>
      <c r="I71" s="75"/>
    </row>
    <row r="72" spans="1:12" x14ac:dyDescent="0.25">
      <c r="A72" s="24" t="s">
        <v>54</v>
      </c>
      <c r="B72" s="14" t="s">
        <v>12</v>
      </c>
      <c r="C72" s="49"/>
      <c r="D72" s="16"/>
      <c r="F72" s="17"/>
      <c r="G72" s="18"/>
      <c r="I72" s="75"/>
    </row>
    <row r="73" spans="1:12" ht="13.2" x14ac:dyDescent="0.25">
      <c r="A73" s="24" t="s">
        <v>54</v>
      </c>
      <c r="B73" s="14" t="s">
        <v>11</v>
      </c>
      <c r="C73" s="45">
        <v>0</v>
      </c>
      <c r="D73" s="16"/>
      <c r="F73" s="17"/>
      <c r="G73" s="18"/>
      <c r="I73" s="75"/>
    </row>
    <row r="74" spans="1:12" s="8" customFormat="1" ht="13.2" x14ac:dyDescent="0.25">
      <c r="B74" s="19"/>
      <c r="C74" s="20">
        <f>SUM(C62:C73)</f>
        <v>9629038.7199999839</v>
      </c>
      <c r="D74" s="21"/>
      <c r="E74" s="84">
        <v>9631752.0800000019</v>
      </c>
      <c r="F74" s="22">
        <f>C74-E74</f>
        <v>-2713.3600000180304</v>
      </c>
      <c r="G74" s="23">
        <f>SUM(G62:G73)</f>
        <v>2319</v>
      </c>
      <c r="I74" s="77">
        <f>SUM(I63:I73)</f>
        <v>2082.4100000000012</v>
      </c>
      <c r="J74" s="43"/>
      <c r="L74" s="22"/>
    </row>
    <row r="75" spans="1:12" x14ac:dyDescent="0.25">
      <c r="F75" s="17"/>
    </row>
    <row r="76" spans="1:12" ht="13.2" x14ac:dyDescent="0.25">
      <c r="A76" s="24" t="s">
        <v>55</v>
      </c>
      <c r="B76" s="14" t="s">
        <v>0</v>
      </c>
      <c r="C76" s="89">
        <v>8538135.2599999812</v>
      </c>
      <c r="D76" s="65"/>
      <c r="F76" s="17"/>
      <c r="G76" s="85">
        <v>1863</v>
      </c>
      <c r="I76" s="75"/>
    </row>
    <row r="77" spans="1:12" ht="13.2" x14ac:dyDescent="0.25">
      <c r="A77" s="24" t="s">
        <v>55</v>
      </c>
      <c r="B77" s="14" t="s">
        <v>1</v>
      </c>
      <c r="C77" s="10">
        <v>0</v>
      </c>
      <c r="D77" s="64"/>
      <c r="F77" s="17"/>
      <c r="G77" s="18"/>
      <c r="I77" s="78">
        <v>0</v>
      </c>
    </row>
    <row r="78" spans="1:12" ht="13.2" x14ac:dyDescent="0.25">
      <c r="A78" s="24" t="s">
        <v>55</v>
      </c>
      <c r="B78" s="14" t="s">
        <v>2</v>
      </c>
      <c r="C78" s="45">
        <v>0</v>
      </c>
      <c r="D78" s="16"/>
      <c r="F78" s="17"/>
      <c r="G78" s="18">
        <v>0</v>
      </c>
      <c r="I78" s="75"/>
    </row>
    <row r="79" spans="1:12" ht="13.2" x14ac:dyDescent="0.25">
      <c r="A79" s="24" t="s">
        <v>55</v>
      </c>
      <c r="B79" s="14" t="s">
        <v>3</v>
      </c>
      <c r="C79" s="45">
        <v>0</v>
      </c>
      <c r="D79" s="16"/>
      <c r="F79" s="17"/>
      <c r="G79" s="18"/>
      <c r="I79" s="75">
        <v>0</v>
      </c>
    </row>
    <row r="80" spans="1:12" ht="13.2" x14ac:dyDescent="0.25">
      <c r="A80" s="24" t="s">
        <v>55</v>
      </c>
      <c r="B80" s="14" t="s">
        <v>4</v>
      </c>
      <c r="C80" s="81">
        <v>186291.63999999996</v>
      </c>
      <c r="D80" s="16"/>
      <c r="F80" s="17"/>
      <c r="G80" s="85">
        <v>74</v>
      </c>
      <c r="I80" s="75"/>
    </row>
    <row r="81" spans="1:12" ht="13.2" x14ac:dyDescent="0.25">
      <c r="A81" s="24" t="s">
        <v>55</v>
      </c>
      <c r="B81" s="14" t="s">
        <v>5</v>
      </c>
      <c r="C81" s="82">
        <v>19515.999999999996</v>
      </c>
      <c r="D81" s="16"/>
      <c r="F81" s="17"/>
      <c r="G81" s="18"/>
      <c r="I81" s="78">
        <v>680.95</v>
      </c>
    </row>
    <row r="82" spans="1:12" ht="13.2" x14ac:dyDescent="0.25">
      <c r="A82" s="24" t="s">
        <v>55</v>
      </c>
      <c r="B82" s="14" t="s">
        <v>6</v>
      </c>
      <c r="C82" s="79">
        <v>961607.43999999901</v>
      </c>
      <c r="D82" s="16"/>
      <c r="F82" s="17"/>
      <c r="G82" s="85">
        <v>405</v>
      </c>
      <c r="I82" s="75"/>
    </row>
    <row r="83" spans="1:12" ht="13.2" x14ac:dyDescent="0.25">
      <c r="A83" s="24" t="s">
        <v>55</v>
      </c>
      <c r="B83" s="14" t="s">
        <v>7</v>
      </c>
      <c r="C83" s="80">
        <v>3317.0300000000007</v>
      </c>
      <c r="D83" s="16"/>
      <c r="F83" s="17"/>
      <c r="G83" s="18"/>
      <c r="I83" s="78">
        <v>323.25</v>
      </c>
    </row>
    <row r="84" spans="1:12" ht="13.2" x14ac:dyDescent="0.25">
      <c r="A84" s="24" t="s">
        <v>55</v>
      </c>
      <c r="B84" s="14" t="s">
        <v>8</v>
      </c>
      <c r="C84" s="87">
        <v>9600</v>
      </c>
      <c r="F84" s="17"/>
      <c r="G84" s="18"/>
      <c r="I84" s="75"/>
    </row>
    <row r="85" spans="1:12" x14ac:dyDescent="0.25">
      <c r="A85" s="24" t="s">
        <v>55</v>
      </c>
      <c r="B85" s="14" t="s">
        <v>13</v>
      </c>
      <c r="C85" s="49"/>
      <c r="D85" s="16"/>
      <c r="F85" s="17"/>
      <c r="G85" s="18"/>
      <c r="I85" s="75"/>
    </row>
    <row r="86" spans="1:12" x14ac:dyDescent="0.25">
      <c r="A86" s="24" t="s">
        <v>55</v>
      </c>
      <c r="B86" s="14" t="s">
        <v>12</v>
      </c>
      <c r="C86" s="49"/>
      <c r="D86" s="16"/>
      <c r="F86" s="17"/>
      <c r="G86" s="18"/>
      <c r="I86" s="75"/>
    </row>
    <row r="87" spans="1:12" ht="13.8" thickBot="1" x14ac:dyDescent="0.3">
      <c r="A87" s="24" t="s">
        <v>55</v>
      </c>
      <c r="B87" s="14" t="s">
        <v>11</v>
      </c>
      <c r="C87" s="45">
        <v>0</v>
      </c>
      <c r="D87" s="16"/>
      <c r="F87" s="17"/>
      <c r="G87" s="18"/>
      <c r="I87" s="75"/>
    </row>
    <row r="88" spans="1:12" s="8" customFormat="1" ht="15" thickBot="1" x14ac:dyDescent="0.3">
      <c r="B88" s="19"/>
      <c r="C88" s="20">
        <f>SUM(C76:C87)</f>
        <v>9718467.3699999806</v>
      </c>
      <c r="D88" s="21"/>
      <c r="E88" s="56">
        <v>9750350.1999999993</v>
      </c>
      <c r="F88" s="22">
        <f>C88-E88</f>
        <v>-31882.830000018701</v>
      </c>
      <c r="G88" s="23">
        <f>SUM(G76:G87)</f>
        <v>2342</v>
      </c>
      <c r="I88" s="77">
        <f>SUM(I77:I87)</f>
        <v>1004.2</v>
      </c>
      <c r="J88" s="43"/>
      <c r="L88" s="22"/>
    </row>
    <row r="89" spans="1:12" x14ac:dyDescent="0.25">
      <c r="F89" s="17"/>
    </row>
    <row r="90" spans="1:12" ht="13.2" x14ac:dyDescent="0.25">
      <c r="A90" s="24" t="s">
        <v>56</v>
      </c>
      <c r="B90" s="14" t="s">
        <v>0</v>
      </c>
      <c r="C90" s="87">
        <v>8502309.2899999842</v>
      </c>
      <c r="D90" s="44"/>
      <c r="F90" s="17"/>
      <c r="G90" s="85">
        <v>1862</v>
      </c>
      <c r="I90" s="75"/>
    </row>
    <row r="91" spans="1:12" ht="13.2" x14ac:dyDescent="0.25">
      <c r="A91" s="24" t="s">
        <v>56</v>
      </c>
      <c r="B91" s="14" t="s">
        <v>1</v>
      </c>
      <c r="C91" s="10">
        <v>0</v>
      </c>
      <c r="D91" s="64"/>
      <c r="F91" s="17"/>
      <c r="G91" s="18"/>
      <c r="I91" s="78">
        <v>0</v>
      </c>
    </row>
    <row r="92" spans="1:12" ht="13.2" x14ac:dyDescent="0.25">
      <c r="A92" s="24" t="s">
        <v>56</v>
      </c>
      <c r="B92" s="14" t="s">
        <v>2</v>
      </c>
      <c r="C92" s="45">
        <v>0</v>
      </c>
      <c r="D92" s="16"/>
      <c r="F92" s="17"/>
      <c r="G92" s="18">
        <v>0</v>
      </c>
      <c r="I92" s="75"/>
    </row>
    <row r="93" spans="1:12" ht="13.2" x14ac:dyDescent="0.25">
      <c r="A93" s="24" t="s">
        <v>56</v>
      </c>
      <c r="B93" s="14" t="s">
        <v>3</v>
      </c>
      <c r="C93" s="45">
        <v>0</v>
      </c>
      <c r="D93" s="16"/>
      <c r="F93" s="17"/>
      <c r="G93" s="18"/>
      <c r="I93" s="75">
        <v>0</v>
      </c>
    </row>
    <row r="94" spans="1:12" ht="13.2" x14ac:dyDescent="0.25">
      <c r="A94" s="24" t="s">
        <v>56</v>
      </c>
      <c r="B94" s="14" t="s">
        <v>4</v>
      </c>
      <c r="C94" s="81">
        <v>153976.85</v>
      </c>
      <c r="D94" s="16"/>
      <c r="F94" s="17"/>
      <c r="G94" s="85">
        <v>71</v>
      </c>
      <c r="I94" s="75"/>
    </row>
    <row r="95" spans="1:12" ht="13.2" x14ac:dyDescent="0.25">
      <c r="A95" s="24" t="s">
        <v>56</v>
      </c>
      <c r="B95" s="14" t="s">
        <v>5</v>
      </c>
      <c r="C95" s="82">
        <v>37073.700000000012</v>
      </c>
      <c r="D95" s="16"/>
      <c r="F95" s="17"/>
      <c r="G95" s="18"/>
      <c r="I95" s="78">
        <v>1328.2200000000003</v>
      </c>
    </row>
    <row r="96" spans="1:12" ht="13.2" x14ac:dyDescent="0.25">
      <c r="A96" s="24" t="s">
        <v>56</v>
      </c>
      <c r="B96" s="14" t="s">
        <v>6</v>
      </c>
      <c r="C96" s="79">
        <v>954691.4099999991</v>
      </c>
      <c r="D96" s="16"/>
      <c r="F96" s="17"/>
      <c r="G96" s="85">
        <v>401</v>
      </c>
      <c r="I96" s="75"/>
    </row>
    <row r="97" spans="1:12" ht="13.2" x14ac:dyDescent="0.25">
      <c r="A97" s="24" t="s">
        <v>56</v>
      </c>
      <c r="B97" s="14" t="s">
        <v>7</v>
      </c>
      <c r="C97" s="80">
        <v>5237.880000000001</v>
      </c>
      <c r="D97" s="16"/>
      <c r="F97" s="17"/>
      <c r="G97" s="18"/>
      <c r="I97" s="78">
        <v>478.25</v>
      </c>
    </row>
    <row r="98" spans="1:12" ht="13.2" x14ac:dyDescent="0.25">
      <c r="A98" s="24" t="s">
        <v>56</v>
      </c>
      <c r="B98" s="14" t="s">
        <v>8</v>
      </c>
      <c r="C98" s="83">
        <v>9600</v>
      </c>
      <c r="F98" s="17"/>
      <c r="G98" s="18"/>
      <c r="I98" s="75"/>
    </row>
    <row r="99" spans="1:12" x14ac:dyDescent="0.25">
      <c r="A99" s="24" t="s">
        <v>56</v>
      </c>
      <c r="B99" s="14" t="s">
        <v>13</v>
      </c>
      <c r="C99" s="49"/>
      <c r="D99" s="16"/>
      <c r="F99" s="17"/>
      <c r="G99" s="18"/>
      <c r="I99" s="75"/>
    </row>
    <row r="100" spans="1:12" x14ac:dyDescent="0.25">
      <c r="A100" s="24" t="s">
        <v>56</v>
      </c>
      <c r="B100" s="14" t="s">
        <v>12</v>
      </c>
      <c r="C100" s="49"/>
      <c r="D100" s="16"/>
      <c r="F100" s="17"/>
      <c r="G100" s="18"/>
      <c r="I100" s="75"/>
    </row>
    <row r="101" spans="1:12" ht="13.8" thickBot="1" x14ac:dyDescent="0.3">
      <c r="A101" s="24" t="s">
        <v>56</v>
      </c>
      <c r="B101" s="14" t="s">
        <v>11</v>
      </c>
      <c r="C101" s="45">
        <v>0</v>
      </c>
      <c r="D101" s="16"/>
      <c r="F101" s="17"/>
      <c r="G101" s="18"/>
      <c r="I101" s="75"/>
    </row>
    <row r="102" spans="1:12" s="8" customFormat="1" ht="15" thickBot="1" x14ac:dyDescent="0.3">
      <c r="B102" s="19"/>
      <c r="C102" s="20">
        <f>SUM(C90:C101)</f>
        <v>9662889.1299999822</v>
      </c>
      <c r="D102" s="21"/>
      <c r="E102" s="56">
        <v>9688178.370000001</v>
      </c>
      <c r="F102" s="22">
        <f>C102-E102</f>
        <v>-25289.24000001885</v>
      </c>
      <c r="G102" s="23">
        <f>SUM(G90:G101)</f>
        <v>2334</v>
      </c>
      <c r="I102" s="77">
        <f>SUM(I91:I101)</f>
        <v>1806.4700000000003</v>
      </c>
      <c r="J102" s="43"/>
      <c r="L102" s="22"/>
    </row>
    <row r="103" spans="1:12" x14ac:dyDescent="0.25">
      <c r="F103" s="17"/>
    </row>
    <row r="104" spans="1:12" ht="13.2" x14ac:dyDescent="0.25">
      <c r="A104" s="24" t="s">
        <v>57</v>
      </c>
      <c r="B104" s="14" t="s">
        <v>0</v>
      </c>
      <c r="C104" s="79">
        <v>8483102.1299999859</v>
      </c>
      <c r="D104" s="65"/>
      <c r="F104" s="17"/>
      <c r="G104" s="85">
        <v>1861</v>
      </c>
      <c r="I104" s="75"/>
    </row>
    <row r="105" spans="1:12" ht="13.2" x14ac:dyDescent="0.25">
      <c r="A105" s="24" t="s">
        <v>57</v>
      </c>
      <c r="B105" s="14" t="s">
        <v>1</v>
      </c>
      <c r="C105" s="10">
        <v>0</v>
      </c>
      <c r="D105" s="44"/>
      <c r="F105" s="17"/>
      <c r="G105" s="18"/>
      <c r="I105" s="78">
        <v>0</v>
      </c>
    </row>
    <row r="106" spans="1:12" ht="13.2" x14ac:dyDescent="0.25">
      <c r="A106" s="24" t="s">
        <v>57</v>
      </c>
      <c r="B106" s="14" t="s">
        <v>2</v>
      </c>
      <c r="C106" s="45">
        <v>0</v>
      </c>
      <c r="D106" s="16"/>
      <c r="F106" s="17"/>
      <c r="G106" s="18">
        <v>0</v>
      </c>
      <c r="I106" s="75"/>
    </row>
    <row r="107" spans="1:12" ht="13.2" x14ac:dyDescent="0.25">
      <c r="A107" s="24" t="s">
        <v>57</v>
      </c>
      <c r="B107" s="14" t="s">
        <v>3</v>
      </c>
      <c r="C107" s="45">
        <v>0</v>
      </c>
      <c r="D107" s="16"/>
      <c r="F107" s="17"/>
      <c r="G107" s="18"/>
      <c r="I107" s="75">
        <v>0</v>
      </c>
    </row>
    <row r="108" spans="1:12" ht="13.2" x14ac:dyDescent="0.25">
      <c r="A108" s="24" t="s">
        <v>57</v>
      </c>
      <c r="B108" s="14" t="s">
        <v>4</v>
      </c>
      <c r="C108" s="81">
        <v>201606.10000000009</v>
      </c>
      <c r="D108" s="16"/>
      <c r="F108" s="17"/>
      <c r="G108" s="85">
        <v>74</v>
      </c>
      <c r="I108" s="75"/>
    </row>
    <row r="109" spans="1:12" ht="13.2" x14ac:dyDescent="0.25">
      <c r="A109" s="24" t="s">
        <v>57</v>
      </c>
      <c r="B109" s="14" t="s">
        <v>5</v>
      </c>
      <c r="C109" s="82">
        <v>27896.690000000006</v>
      </c>
      <c r="D109" s="16"/>
      <c r="F109" s="17"/>
      <c r="G109" s="18"/>
      <c r="I109" s="78">
        <v>997.84999999999945</v>
      </c>
    </row>
    <row r="110" spans="1:12" ht="13.2" x14ac:dyDescent="0.25">
      <c r="A110" s="24" t="s">
        <v>57</v>
      </c>
      <c r="B110" s="14" t="s">
        <v>6</v>
      </c>
      <c r="C110" s="79">
        <v>951439.71999999892</v>
      </c>
      <c r="D110" s="16"/>
      <c r="F110" s="17"/>
      <c r="G110" s="85">
        <v>399</v>
      </c>
      <c r="I110" s="75"/>
    </row>
    <row r="111" spans="1:12" ht="13.2" x14ac:dyDescent="0.25">
      <c r="A111" s="24" t="s">
        <v>57</v>
      </c>
      <c r="B111" s="14" t="s">
        <v>7</v>
      </c>
      <c r="C111" s="80">
        <v>5265.7</v>
      </c>
      <c r="D111" s="16"/>
      <c r="F111" s="17"/>
      <c r="G111" s="18"/>
      <c r="I111" s="86">
        <v>399.75</v>
      </c>
    </row>
    <row r="112" spans="1:12" ht="13.2" x14ac:dyDescent="0.25">
      <c r="A112" s="24" t="s">
        <v>57</v>
      </c>
      <c r="B112" s="14" t="s">
        <v>8</v>
      </c>
      <c r="C112" s="83">
        <v>9600</v>
      </c>
      <c r="F112" s="17"/>
      <c r="G112" s="18"/>
      <c r="I112" s="75"/>
    </row>
    <row r="113" spans="1:12" x14ac:dyDescent="0.25">
      <c r="A113" s="24" t="s">
        <v>57</v>
      </c>
      <c r="B113" s="14" t="s">
        <v>13</v>
      </c>
      <c r="C113" s="49"/>
      <c r="D113" s="16"/>
      <c r="F113" s="17"/>
      <c r="G113" s="18"/>
      <c r="I113" s="75"/>
    </row>
    <row r="114" spans="1:12" x14ac:dyDescent="0.25">
      <c r="A114" s="24" t="s">
        <v>57</v>
      </c>
      <c r="B114" s="14" t="s">
        <v>12</v>
      </c>
      <c r="C114" s="49"/>
      <c r="D114" s="16"/>
      <c r="F114" s="17"/>
      <c r="G114" s="18"/>
      <c r="I114" s="75"/>
    </row>
    <row r="115" spans="1:12" ht="13.8" thickBot="1" x14ac:dyDescent="0.3">
      <c r="A115" s="24" t="s">
        <v>57</v>
      </c>
      <c r="B115" s="14" t="s">
        <v>11</v>
      </c>
      <c r="C115" s="45">
        <v>0</v>
      </c>
      <c r="D115" s="16"/>
      <c r="F115" s="17"/>
      <c r="G115" s="18"/>
      <c r="I115" s="75"/>
    </row>
    <row r="116" spans="1:12" s="8" customFormat="1" ht="15" thickBot="1" x14ac:dyDescent="0.3">
      <c r="B116" s="19"/>
      <c r="C116" s="20">
        <f>SUM(C104:C115)</f>
        <v>9678910.3399999831</v>
      </c>
      <c r="D116" s="21"/>
      <c r="E116" s="56">
        <v>9699916.2800000012</v>
      </c>
      <c r="F116" s="22">
        <f>C116-E116</f>
        <v>-21005.940000018105</v>
      </c>
      <c r="G116" s="23">
        <f>SUM(G104:G115)</f>
        <v>2334</v>
      </c>
      <c r="I116" s="77">
        <f>SUM(I105:I115)</f>
        <v>1397.5999999999995</v>
      </c>
      <c r="J116" s="43"/>
      <c r="L116" s="22"/>
    </row>
    <row r="117" spans="1:12" x14ac:dyDescent="0.25">
      <c r="F117" s="17"/>
    </row>
    <row r="118" spans="1:12" ht="13.2" x14ac:dyDescent="0.25">
      <c r="A118" s="24" t="s">
        <v>58</v>
      </c>
      <c r="B118" s="14" t="s">
        <v>0</v>
      </c>
      <c r="C118" s="87">
        <v>8565998.0899999943</v>
      </c>
      <c r="D118" s="65"/>
      <c r="F118" s="17"/>
      <c r="G118" s="85">
        <v>1874</v>
      </c>
      <c r="I118" s="75"/>
    </row>
    <row r="119" spans="1:12" ht="13.2" x14ac:dyDescent="0.25">
      <c r="A119" s="24" t="s">
        <v>58</v>
      </c>
      <c r="B119" s="14" t="s">
        <v>1</v>
      </c>
      <c r="C119" s="10">
        <v>0</v>
      </c>
      <c r="D119" s="64"/>
      <c r="F119" s="17"/>
      <c r="G119" s="18"/>
      <c r="I119" s="78">
        <v>0</v>
      </c>
    </row>
    <row r="120" spans="1:12" ht="13.2" x14ac:dyDescent="0.25">
      <c r="A120" s="24" t="s">
        <v>58</v>
      </c>
      <c r="B120" s="14" t="s">
        <v>2</v>
      </c>
      <c r="C120" s="45">
        <v>0</v>
      </c>
      <c r="D120" s="16"/>
      <c r="F120" s="17"/>
      <c r="G120" s="18">
        <v>0</v>
      </c>
      <c r="I120" s="75"/>
    </row>
    <row r="121" spans="1:12" ht="13.2" x14ac:dyDescent="0.25">
      <c r="A121" s="24" t="s">
        <v>58</v>
      </c>
      <c r="B121" s="14" t="s">
        <v>3</v>
      </c>
      <c r="C121" s="45">
        <v>0</v>
      </c>
      <c r="D121" s="16"/>
      <c r="F121" s="17"/>
      <c r="G121" s="18"/>
      <c r="I121" s="75">
        <v>0</v>
      </c>
    </row>
    <row r="122" spans="1:12" ht="13.2" x14ac:dyDescent="0.25">
      <c r="A122" s="24" t="s">
        <v>58</v>
      </c>
      <c r="B122" s="14" t="s">
        <v>4</v>
      </c>
      <c r="C122" s="81">
        <v>189963.09000000008</v>
      </c>
      <c r="D122" s="16"/>
      <c r="F122" s="17"/>
      <c r="G122" s="85">
        <v>71</v>
      </c>
      <c r="I122" s="75"/>
    </row>
    <row r="123" spans="1:12" ht="13.2" x14ac:dyDescent="0.25">
      <c r="A123" s="24" t="s">
        <v>58</v>
      </c>
      <c r="B123" s="14" t="s">
        <v>5</v>
      </c>
      <c r="C123" s="82">
        <v>39957.19</v>
      </c>
      <c r="D123" s="16"/>
      <c r="F123" s="17"/>
      <c r="G123" s="18"/>
      <c r="I123" s="78">
        <v>1398.2900000000009</v>
      </c>
    </row>
    <row r="124" spans="1:12" ht="13.2" x14ac:dyDescent="0.25">
      <c r="A124" s="24" t="s">
        <v>58</v>
      </c>
      <c r="B124" s="14" t="s">
        <v>6</v>
      </c>
      <c r="C124" s="79">
        <v>947294.48999999894</v>
      </c>
      <c r="D124" s="16"/>
      <c r="F124" s="17"/>
      <c r="G124" s="85">
        <v>401</v>
      </c>
      <c r="I124" s="75"/>
    </row>
    <row r="125" spans="1:12" ht="13.2" x14ac:dyDescent="0.25">
      <c r="A125" s="24" t="s">
        <v>58</v>
      </c>
      <c r="B125" s="14" t="s">
        <v>7</v>
      </c>
      <c r="C125" s="80">
        <v>4343.4400000000005</v>
      </c>
      <c r="D125" s="16"/>
      <c r="F125" s="17"/>
      <c r="G125" s="18"/>
      <c r="I125" s="86">
        <v>370.62</v>
      </c>
    </row>
    <row r="126" spans="1:12" ht="13.2" x14ac:dyDescent="0.25">
      <c r="A126" s="24" t="s">
        <v>58</v>
      </c>
      <c r="B126" s="14" t="s">
        <v>8</v>
      </c>
      <c r="C126" s="87">
        <v>9100</v>
      </c>
      <c r="F126" s="17"/>
      <c r="G126" s="18"/>
      <c r="I126" s="75"/>
    </row>
    <row r="127" spans="1:12" x14ac:dyDescent="0.25">
      <c r="A127" s="24" t="s">
        <v>58</v>
      </c>
      <c r="B127" s="14" t="s">
        <v>13</v>
      </c>
      <c r="C127" s="49"/>
      <c r="D127" s="16"/>
      <c r="F127" s="17"/>
      <c r="G127" s="18"/>
      <c r="I127" s="75"/>
    </row>
    <row r="128" spans="1:12" x14ac:dyDescent="0.25">
      <c r="A128" s="24" t="s">
        <v>58</v>
      </c>
      <c r="B128" s="14" t="s">
        <v>12</v>
      </c>
      <c r="C128" s="49"/>
      <c r="D128" s="16"/>
      <c r="F128" s="17"/>
      <c r="G128" s="18"/>
      <c r="I128" s="75"/>
    </row>
    <row r="129" spans="1:9" ht="13.8" thickBot="1" x14ac:dyDescent="0.3">
      <c r="A129" s="24" t="s">
        <v>58</v>
      </c>
      <c r="B129" s="14" t="s">
        <v>11</v>
      </c>
      <c r="C129" s="45">
        <v>0</v>
      </c>
      <c r="D129" s="16"/>
      <c r="F129" s="17"/>
      <c r="G129" s="18"/>
      <c r="I129" s="75"/>
    </row>
    <row r="130" spans="1:9" ht="15" thickBot="1" x14ac:dyDescent="0.3">
      <c r="B130" s="19"/>
      <c r="C130" s="20">
        <f>SUM(C118:C129)</f>
        <v>9756656.2999999914</v>
      </c>
      <c r="D130" s="21"/>
      <c r="E130" s="56">
        <v>9770503.4099999983</v>
      </c>
      <c r="F130" s="22">
        <f>C130-E130</f>
        <v>-13847.110000006855</v>
      </c>
      <c r="G130" s="23">
        <f>SUM(G118:G129)</f>
        <v>2346</v>
      </c>
      <c r="I130" s="77">
        <f>SUM(I119:I129)</f>
        <v>1768.9100000000008</v>
      </c>
    </row>
    <row r="131" spans="1:9" x14ac:dyDescent="0.25">
      <c r="F131" s="17"/>
    </row>
    <row r="132" spans="1:9" ht="13.2" x14ac:dyDescent="0.25">
      <c r="A132" s="24" t="s">
        <v>59</v>
      </c>
      <c r="B132" s="14" t="s">
        <v>0</v>
      </c>
      <c r="C132" s="87">
        <v>11221810.899999989</v>
      </c>
      <c r="D132" s="65"/>
      <c r="F132" s="17"/>
      <c r="G132" s="85">
        <v>1915</v>
      </c>
      <c r="I132" s="75"/>
    </row>
    <row r="133" spans="1:9" ht="13.2" x14ac:dyDescent="0.25">
      <c r="A133" s="24" t="s">
        <v>59</v>
      </c>
      <c r="B133" s="14" t="s">
        <v>1</v>
      </c>
      <c r="C133" s="10">
        <v>0</v>
      </c>
      <c r="D133" s="61"/>
      <c r="F133" s="17"/>
      <c r="G133" s="18"/>
      <c r="I133" s="78">
        <v>0</v>
      </c>
    </row>
    <row r="134" spans="1:9" ht="13.2" x14ac:dyDescent="0.25">
      <c r="A134" s="24" t="s">
        <v>59</v>
      </c>
      <c r="B134" s="14" t="s">
        <v>2</v>
      </c>
      <c r="C134" s="60">
        <v>0</v>
      </c>
      <c r="D134" s="16"/>
      <c r="F134" s="17"/>
      <c r="G134" s="18">
        <v>0</v>
      </c>
      <c r="I134" s="75"/>
    </row>
    <row r="135" spans="1:9" ht="13.2" x14ac:dyDescent="0.25">
      <c r="A135" s="24" t="s">
        <v>59</v>
      </c>
      <c r="B135" s="14" t="s">
        <v>3</v>
      </c>
      <c r="C135" s="61">
        <v>0</v>
      </c>
      <c r="D135" s="16"/>
      <c r="F135" s="17"/>
      <c r="G135" s="18"/>
      <c r="I135" s="75">
        <v>0</v>
      </c>
    </row>
    <row r="136" spans="1:9" ht="13.2" x14ac:dyDescent="0.25">
      <c r="A136" s="24" t="s">
        <v>59</v>
      </c>
      <c r="B136" s="14" t="s">
        <v>4</v>
      </c>
      <c r="C136" s="81">
        <v>235064.45</v>
      </c>
      <c r="D136" s="16"/>
      <c r="F136" s="17"/>
      <c r="G136" s="85">
        <v>78</v>
      </c>
      <c r="I136" s="75"/>
    </row>
    <row r="137" spans="1:9" ht="13.2" x14ac:dyDescent="0.25">
      <c r="A137" s="24" t="s">
        <v>59</v>
      </c>
      <c r="B137" s="14" t="s">
        <v>5</v>
      </c>
      <c r="C137" s="82">
        <v>16087.319999999996</v>
      </c>
      <c r="D137" s="16"/>
      <c r="F137" s="17"/>
      <c r="G137" s="18"/>
      <c r="I137" s="86">
        <v>556.2410000000001</v>
      </c>
    </row>
    <row r="138" spans="1:9" ht="13.2" x14ac:dyDescent="0.25">
      <c r="A138" s="24" t="s">
        <v>59</v>
      </c>
      <c r="B138" s="14" t="s">
        <v>6</v>
      </c>
      <c r="C138" s="79">
        <v>1245295.5700000017</v>
      </c>
      <c r="D138" s="16"/>
      <c r="F138" s="17"/>
      <c r="G138" s="85">
        <v>421</v>
      </c>
      <c r="I138" s="75"/>
    </row>
    <row r="139" spans="1:9" ht="13.2" x14ac:dyDescent="0.25">
      <c r="A139" s="24" t="s">
        <v>59</v>
      </c>
      <c r="B139" s="14" t="s">
        <v>7</v>
      </c>
      <c r="C139" s="80">
        <v>9638.7100000000009</v>
      </c>
      <c r="D139" s="16"/>
      <c r="F139" s="17"/>
      <c r="G139" s="18"/>
      <c r="I139" s="86">
        <v>3574.6</v>
      </c>
    </row>
    <row r="140" spans="1:9" ht="13.2" x14ac:dyDescent="0.25">
      <c r="A140" s="24" t="s">
        <v>59</v>
      </c>
      <c r="B140" s="14" t="s">
        <v>8</v>
      </c>
      <c r="C140" s="87">
        <v>9100</v>
      </c>
      <c r="F140" s="17"/>
      <c r="G140" s="18"/>
      <c r="I140" s="75"/>
    </row>
    <row r="141" spans="1:9" x14ac:dyDescent="0.25">
      <c r="A141" s="24" t="s">
        <v>59</v>
      </c>
      <c r="B141" s="14" t="s">
        <v>13</v>
      </c>
      <c r="C141" s="49"/>
      <c r="D141" s="16"/>
      <c r="F141" s="17"/>
      <c r="G141" s="18"/>
      <c r="I141" s="75"/>
    </row>
    <row r="142" spans="1:9" x14ac:dyDescent="0.25">
      <c r="A142" s="24" t="s">
        <v>59</v>
      </c>
      <c r="B142" s="14" t="s">
        <v>12</v>
      </c>
      <c r="C142" s="49"/>
      <c r="D142" s="16"/>
      <c r="F142" s="17"/>
      <c r="G142" s="18"/>
      <c r="I142" s="75"/>
    </row>
    <row r="143" spans="1:9" ht="13.8" thickBot="1" x14ac:dyDescent="0.3">
      <c r="A143" s="24" t="s">
        <v>59</v>
      </c>
      <c r="B143" s="14" t="s">
        <v>11</v>
      </c>
      <c r="C143" s="45">
        <v>0</v>
      </c>
      <c r="D143" s="16"/>
      <c r="F143" s="17"/>
      <c r="G143" s="18"/>
      <c r="I143" s="75"/>
    </row>
    <row r="144" spans="1:9" ht="15" thickBot="1" x14ac:dyDescent="0.3">
      <c r="B144" s="19"/>
      <c r="C144" s="20">
        <f>SUM(C132:C143)</f>
        <v>12736996.949999992</v>
      </c>
      <c r="D144" s="21"/>
      <c r="E144" s="56">
        <v>12773453.039999999</v>
      </c>
      <c r="F144" s="22">
        <f>C144-E144</f>
        <v>-36456.090000007302</v>
      </c>
      <c r="G144" s="23">
        <f>SUM(G132:G143)</f>
        <v>2414</v>
      </c>
      <c r="I144" s="77">
        <f>SUM(I133:I143)</f>
        <v>4130.8410000000003</v>
      </c>
    </row>
    <row r="145" spans="1:9" x14ac:dyDescent="0.25">
      <c r="F145" s="17"/>
    </row>
    <row r="146" spans="1:9" ht="13.2" x14ac:dyDescent="0.25">
      <c r="A146" s="24" t="s">
        <v>60</v>
      </c>
      <c r="B146" s="14" t="s">
        <v>0</v>
      </c>
      <c r="C146" s="87">
        <v>9608128.1999999657</v>
      </c>
      <c r="D146" s="65"/>
      <c r="F146" s="17"/>
      <c r="G146" s="85">
        <v>1802</v>
      </c>
      <c r="I146" s="75"/>
    </row>
    <row r="147" spans="1:9" ht="13.2" x14ac:dyDescent="0.25">
      <c r="A147" s="24" t="s">
        <v>60</v>
      </c>
      <c r="B147" s="14" t="s">
        <v>1</v>
      </c>
      <c r="C147" s="10">
        <v>0</v>
      </c>
      <c r="D147" s="61"/>
      <c r="F147" s="17"/>
      <c r="G147" s="18"/>
      <c r="I147" s="78">
        <v>0</v>
      </c>
    </row>
    <row r="148" spans="1:9" ht="13.2" x14ac:dyDescent="0.25">
      <c r="A148" s="24" t="s">
        <v>60</v>
      </c>
      <c r="B148" s="14" t="s">
        <v>2</v>
      </c>
      <c r="C148" s="60">
        <v>0</v>
      </c>
      <c r="D148" s="16"/>
      <c r="F148" s="17"/>
      <c r="G148" s="18">
        <v>0</v>
      </c>
      <c r="I148" s="75"/>
    </row>
    <row r="149" spans="1:9" ht="13.2" x14ac:dyDescent="0.25">
      <c r="A149" s="24" t="s">
        <v>60</v>
      </c>
      <c r="B149" s="14" t="s">
        <v>3</v>
      </c>
      <c r="C149" s="45"/>
      <c r="D149" s="16"/>
      <c r="F149" s="17"/>
      <c r="G149" s="18"/>
      <c r="I149" s="78">
        <v>0</v>
      </c>
    </row>
    <row r="150" spans="1:9" ht="13.2" x14ac:dyDescent="0.25">
      <c r="A150" s="24" t="s">
        <v>60</v>
      </c>
      <c r="B150" s="14" t="s">
        <v>4</v>
      </c>
      <c r="C150" s="81">
        <v>127595.59999999996</v>
      </c>
      <c r="D150" s="16"/>
      <c r="F150" s="17"/>
      <c r="G150" s="85">
        <v>61</v>
      </c>
      <c r="I150" s="75"/>
    </row>
    <row r="151" spans="1:9" ht="13.2" x14ac:dyDescent="0.25">
      <c r="A151" s="24" t="s">
        <v>60</v>
      </c>
      <c r="B151" s="14" t="s">
        <v>5</v>
      </c>
      <c r="C151" s="82">
        <v>5109.8599999999997</v>
      </c>
      <c r="D151" s="16"/>
      <c r="F151" s="17"/>
      <c r="G151" s="18"/>
      <c r="I151" s="86">
        <v>212.44</v>
      </c>
    </row>
    <row r="152" spans="1:9" ht="13.2" x14ac:dyDescent="0.25">
      <c r="A152" s="24" t="s">
        <v>60</v>
      </c>
      <c r="B152" s="14" t="s">
        <v>6</v>
      </c>
      <c r="C152" s="87">
        <v>1009400.8499999983</v>
      </c>
      <c r="D152" s="16"/>
      <c r="F152" s="17"/>
      <c r="G152" s="85">
        <v>304</v>
      </c>
      <c r="I152" s="75"/>
    </row>
    <row r="153" spans="1:9" ht="13.2" x14ac:dyDescent="0.25">
      <c r="A153" s="24" t="s">
        <v>60</v>
      </c>
      <c r="B153" s="14" t="s">
        <v>7</v>
      </c>
      <c r="C153" s="88">
        <v>996.62</v>
      </c>
      <c r="D153" s="16"/>
      <c r="F153" s="17"/>
      <c r="G153" s="18"/>
      <c r="I153" s="86">
        <v>3598.74</v>
      </c>
    </row>
    <row r="154" spans="1:9" ht="13.2" x14ac:dyDescent="0.25">
      <c r="A154" s="24" t="s">
        <v>60</v>
      </c>
      <c r="B154" s="14" t="s">
        <v>8</v>
      </c>
      <c r="C154" s="87">
        <v>8500</v>
      </c>
      <c r="F154" s="17"/>
      <c r="G154" s="18"/>
      <c r="I154" s="75"/>
    </row>
    <row r="155" spans="1:9" x14ac:dyDescent="0.25">
      <c r="A155" s="24" t="s">
        <v>60</v>
      </c>
      <c r="B155" s="14" t="s">
        <v>13</v>
      </c>
      <c r="C155" s="49"/>
      <c r="D155" s="16"/>
      <c r="F155" s="17"/>
      <c r="G155" s="18"/>
      <c r="I155" s="75"/>
    </row>
    <row r="156" spans="1:9" x14ac:dyDescent="0.25">
      <c r="A156" s="24" t="s">
        <v>60</v>
      </c>
      <c r="B156" s="14" t="s">
        <v>12</v>
      </c>
      <c r="C156" s="49"/>
      <c r="D156" s="16"/>
      <c r="F156" s="17"/>
      <c r="G156" s="18"/>
      <c r="I156" s="75"/>
    </row>
    <row r="157" spans="1:9" ht="13.8" thickBot="1" x14ac:dyDescent="0.3">
      <c r="A157" s="24" t="s">
        <v>60</v>
      </c>
      <c r="B157" s="14" t="s">
        <v>11</v>
      </c>
      <c r="C157" s="45">
        <v>0</v>
      </c>
      <c r="D157" s="16"/>
      <c r="F157" s="17"/>
      <c r="G157" s="18"/>
      <c r="I157" s="75"/>
    </row>
    <row r="158" spans="1:9" ht="15" thickBot="1" x14ac:dyDescent="0.3">
      <c r="B158" s="19"/>
      <c r="C158" s="20">
        <f>SUM(C146:C157)</f>
        <v>10759731.129999962</v>
      </c>
      <c r="D158" s="21"/>
      <c r="E158" s="56">
        <v>10792209.729999999</v>
      </c>
      <c r="F158" s="22">
        <f>C158-E158</f>
        <v>-32478.60000003688</v>
      </c>
      <c r="G158" s="23">
        <f>SUM(G146:G157)</f>
        <v>2167</v>
      </c>
      <c r="I158" s="77">
        <f>SUM(I147:I157)</f>
        <v>3811.18</v>
      </c>
    </row>
    <row r="159" spans="1:9" x14ac:dyDescent="0.25">
      <c r="F159" s="17"/>
    </row>
    <row r="160" spans="1:9" ht="13.2" x14ac:dyDescent="0.25">
      <c r="A160" s="24" t="s">
        <v>61</v>
      </c>
      <c r="B160" s="14" t="s">
        <v>0</v>
      </c>
      <c r="C160" s="87">
        <v>9073780.8299999777</v>
      </c>
      <c r="D160" s="65"/>
      <c r="F160" s="17"/>
      <c r="G160" s="85">
        <v>1760</v>
      </c>
      <c r="I160" s="75"/>
    </row>
    <row r="161" spans="1:9" ht="13.2" x14ac:dyDescent="0.25">
      <c r="A161" s="24" t="s">
        <v>61</v>
      </c>
      <c r="B161" s="14" t="s">
        <v>1</v>
      </c>
      <c r="C161" s="10">
        <v>0</v>
      </c>
      <c r="D161" s="61"/>
      <c r="F161" s="17"/>
      <c r="G161" s="18"/>
      <c r="I161" s="78">
        <v>0</v>
      </c>
    </row>
    <row r="162" spans="1:9" ht="13.2" x14ac:dyDescent="0.25">
      <c r="A162" s="24" t="s">
        <v>61</v>
      </c>
      <c r="B162" s="14" t="s">
        <v>2</v>
      </c>
      <c r="C162" s="79">
        <v>0</v>
      </c>
      <c r="D162" s="16"/>
      <c r="F162" s="17"/>
      <c r="G162" s="18">
        <v>0</v>
      </c>
      <c r="I162" s="75"/>
    </row>
    <row r="163" spans="1:9" ht="13.2" x14ac:dyDescent="0.25">
      <c r="A163" s="24" t="s">
        <v>61</v>
      </c>
      <c r="B163" s="14" t="s">
        <v>3</v>
      </c>
      <c r="C163" s="45">
        <v>0</v>
      </c>
      <c r="D163" s="16"/>
      <c r="F163" s="17"/>
      <c r="G163" s="18"/>
      <c r="I163" s="78">
        <v>0</v>
      </c>
    </row>
    <row r="164" spans="1:9" ht="13.2" x14ac:dyDescent="0.25">
      <c r="A164" s="24" t="s">
        <v>61</v>
      </c>
      <c r="B164" s="14" t="s">
        <v>4</v>
      </c>
      <c r="C164" s="81">
        <v>27381.080000000005</v>
      </c>
      <c r="D164" s="16"/>
      <c r="F164" s="17"/>
      <c r="G164" s="85">
        <v>26</v>
      </c>
      <c r="I164" s="75"/>
    </row>
    <row r="165" spans="1:9" ht="13.2" x14ac:dyDescent="0.25">
      <c r="A165" s="24" t="s">
        <v>61</v>
      </c>
      <c r="B165" s="14" t="s">
        <v>5</v>
      </c>
      <c r="C165" s="82">
        <v>2201.85</v>
      </c>
      <c r="D165" s="16"/>
      <c r="F165" s="17"/>
      <c r="G165" s="18"/>
      <c r="I165" s="86">
        <v>104.29</v>
      </c>
    </row>
    <row r="166" spans="1:9" ht="13.2" x14ac:dyDescent="0.25">
      <c r="A166" s="24" t="s">
        <v>61</v>
      </c>
      <c r="B166" s="14" t="s">
        <v>6</v>
      </c>
      <c r="C166" s="87">
        <v>324409.73</v>
      </c>
      <c r="D166" s="16"/>
      <c r="F166" s="17"/>
      <c r="G166" s="85">
        <v>255</v>
      </c>
      <c r="I166" s="75"/>
    </row>
    <row r="167" spans="1:9" ht="13.2" x14ac:dyDescent="0.25">
      <c r="A167" s="24" t="s">
        <v>61</v>
      </c>
      <c r="B167" s="14" t="s">
        <v>7</v>
      </c>
      <c r="C167" s="88">
        <v>4353.3900000000003</v>
      </c>
      <c r="D167" s="16"/>
      <c r="F167" s="17"/>
      <c r="G167" s="18"/>
      <c r="I167" s="86">
        <v>227.04000000000002</v>
      </c>
    </row>
    <row r="168" spans="1:9" ht="13.2" x14ac:dyDescent="0.25">
      <c r="A168" s="24" t="s">
        <v>61</v>
      </c>
      <c r="B168" s="14" t="s">
        <v>8</v>
      </c>
      <c r="C168" s="87">
        <v>331.33000000000004</v>
      </c>
      <c r="F168" s="17"/>
      <c r="G168" s="18"/>
      <c r="I168" s="75"/>
    </row>
    <row r="169" spans="1:9" x14ac:dyDescent="0.25">
      <c r="A169" s="24" t="s">
        <v>61</v>
      </c>
      <c r="B169" s="14" t="s">
        <v>13</v>
      </c>
      <c r="C169" s="49"/>
      <c r="D169" s="16"/>
      <c r="F169" s="17"/>
      <c r="G169" s="18"/>
      <c r="I169" s="75"/>
    </row>
    <row r="170" spans="1:9" x14ac:dyDescent="0.25">
      <c r="A170" s="24" t="s">
        <v>61</v>
      </c>
      <c r="B170" s="14" t="s">
        <v>12</v>
      </c>
      <c r="C170" s="49"/>
      <c r="D170" s="16"/>
      <c r="F170" s="17"/>
      <c r="G170" s="18"/>
      <c r="I170" s="75"/>
    </row>
    <row r="171" spans="1:9" ht="13.8" thickBot="1" x14ac:dyDescent="0.3">
      <c r="A171" s="24" t="s">
        <v>61</v>
      </c>
      <c r="B171" s="14" t="s">
        <v>11</v>
      </c>
      <c r="C171" s="45">
        <v>0</v>
      </c>
      <c r="D171" s="16"/>
      <c r="F171" s="17"/>
      <c r="G171" s="18"/>
      <c r="I171" s="75"/>
    </row>
    <row r="172" spans="1:9" ht="15" thickBot="1" x14ac:dyDescent="0.3">
      <c r="B172" s="19"/>
      <c r="C172" s="20">
        <f>SUM(C160:C171)</f>
        <v>9432458.2099999785</v>
      </c>
      <c r="D172" s="21"/>
      <c r="E172" s="56">
        <v>9457365.5799999982</v>
      </c>
      <c r="F172" s="22">
        <f>C172-E172</f>
        <v>-24907.37000001967</v>
      </c>
      <c r="G172" s="23">
        <f>SUM(G160:G171)</f>
        <v>2041</v>
      </c>
      <c r="I172" s="77">
        <f>SUM(I161:I171)</f>
        <v>331.33000000000004</v>
      </c>
    </row>
    <row r="173" spans="1:9" x14ac:dyDescent="0.25">
      <c r="B173" s="26"/>
      <c r="C173" s="21"/>
      <c r="D173" s="21"/>
      <c r="E173" s="25"/>
      <c r="F173" s="22"/>
      <c r="G173" s="27"/>
    </row>
    <row r="174" spans="1:9" x14ac:dyDescent="0.25">
      <c r="B174" s="26"/>
      <c r="C174" s="21"/>
      <c r="D174" s="21"/>
      <c r="E174" s="25"/>
      <c r="F174" s="22"/>
      <c r="G174" s="27"/>
    </row>
    <row r="175" spans="1:9" x14ac:dyDescent="0.25">
      <c r="F175" s="17"/>
    </row>
    <row r="176" spans="1:9" x14ac:dyDescent="0.25">
      <c r="A176" s="28"/>
      <c r="B176" s="29"/>
      <c r="C176" s="30"/>
      <c r="D176" s="30"/>
      <c r="E176" s="40"/>
      <c r="F176" s="17"/>
    </row>
    <row r="177" spans="1:9" x14ac:dyDescent="0.25">
      <c r="A177" s="31"/>
      <c r="B177" s="32"/>
      <c r="C177" s="33"/>
      <c r="D177" s="33"/>
      <c r="E177" s="41"/>
      <c r="F177" s="17"/>
      <c r="G177" s="8" t="s">
        <v>30</v>
      </c>
      <c r="I177" s="69" t="s">
        <v>47</v>
      </c>
    </row>
    <row r="178" spans="1:9" x14ac:dyDescent="0.25">
      <c r="A178" s="8" t="s">
        <v>9</v>
      </c>
      <c r="B178" s="14" t="s">
        <v>0</v>
      </c>
      <c r="C178" s="15">
        <f>SUM(C6,C20,C34,C48,C62,C76,C90,C104,C118,C132,C146,C160)</f>
        <v>109020601.6199998</v>
      </c>
      <c r="D178" s="16"/>
      <c r="F178" s="17"/>
      <c r="G178" s="34">
        <f>AVERAGE(G6,G20,G34,G48,G62,G76,G90,G104,G118,G132,G146,G160)</f>
        <v>1841.5</v>
      </c>
      <c r="I178" s="75"/>
    </row>
    <row r="179" spans="1:9" x14ac:dyDescent="0.25">
      <c r="B179" s="14" t="s">
        <v>1</v>
      </c>
      <c r="C179" s="15">
        <f>SUM(D7,D21,D35,D49,D63,D77,D91,D105,D119,D133,D147,D161)</f>
        <v>0</v>
      </c>
      <c r="D179" s="16">
        <f>C178+C179</f>
        <v>109020601.6199998</v>
      </c>
      <c r="E179" s="11" t="s">
        <v>26</v>
      </c>
      <c r="F179" s="17"/>
      <c r="G179" s="34"/>
      <c r="I179" s="75">
        <f>SUM(I7,I21,I35,I49,I63,I77,I91,I105,I119,I133,I147,I161)</f>
        <v>0</v>
      </c>
    </row>
    <row r="180" spans="1:9" x14ac:dyDescent="0.25">
      <c r="B180" s="14" t="s">
        <v>2</v>
      </c>
      <c r="C180" s="15">
        <f>SUM(C8,C22,C36,C50,C64,C78,C92,C106,C120,C134,C148,C162)</f>
        <v>0</v>
      </c>
      <c r="D180" s="16"/>
      <c r="F180" s="17"/>
      <c r="G180" s="34">
        <f>AVERAGE(G8,G22,G36,G50,G64,G78,G92,G106,G120,G134,G148,G162)</f>
        <v>0</v>
      </c>
      <c r="I180" s="75"/>
    </row>
    <row r="181" spans="1:9" x14ac:dyDescent="0.25">
      <c r="B181" s="14" t="s">
        <v>3</v>
      </c>
      <c r="C181" s="15">
        <f>SUM(C9,C23,C37,C51,C65,C79,C93,C107,C121,C135,C149,C163)</f>
        <v>0</v>
      </c>
      <c r="D181" s="16">
        <f>C180+C181</f>
        <v>0</v>
      </c>
      <c r="E181" s="11" t="s">
        <v>27</v>
      </c>
      <c r="F181" s="17"/>
      <c r="G181" s="34"/>
      <c r="I181" s="75">
        <f>SUM(I9,I23,I37,I51,I65,I79,I93,I107,I121,I135,I149,I163)</f>
        <v>0</v>
      </c>
    </row>
    <row r="182" spans="1:9" x14ac:dyDescent="0.25">
      <c r="B182" s="14" t="s">
        <v>4</v>
      </c>
      <c r="C182" s="15">
        <f>SUM(C10,C24,C38,C52,C66,C80,C94,C108,C122,C136,C150,C164)</f>
        <v>2247466.9500000007</v>
      </c>
      <c r="D182" s="16"/>
      <c r="F182" s="17"/>
      <c r="G182" s="34">
        <f>AVERAGE(G10,G24,G38,G52,G66,G80,G94,G108,G122,G136,G150,G164)</f>
        <v>70.416666666666671</v>
      </c>
      <c r="I182" s="75"/>
    </row>
    <row r="183" spans="1:9" x14ac:dyDescent="0.25">
      <c r="B183" s="14" t="s">
        <v>5</v>
      </c>
      <c r="C183" s="15">
        <f t="shared" ref="C183:C185" si="0">SUM(C11,C25,C39,C53,C67,C81,C95,C109,C123,C137,C151,C165)</f>
        <v>238505.30000000002</v>
      </c>
      <c r="D183" s="16">
        <f>C182+C183</f>
        <v>2485972.2500000005</v>
      </c>
      <c r="E183" s="11" t="s">
        <v>28</v>
      </c>
      <c r="F183" s="17"/>
      <c r="G183" s="34"/>
      <c r="I183" s="75">
        <f>SUM(I11,I25,I39,I53,I67,I81,I95,I109,I123,I137,I151,I165)</f>
        <v>8677.4210000000039</v>
      </c>
    </row>
    <row r="184" spans="1:9" x14ac:dyDescent="0.25">
      <c r="B184" s="14" t="s">
        <v>6</v>
      </c>
      <c r="C184" s="15">
        <f t="shared" si="0"/>
        <v>12696756.910000004</v>
      </c>
      <c r="D184" s="16"/>
      <c r="E184" s="42"/>
      <c r="F184" s="17"/>
      <c r="G184" s="34">
        <f>AVERAGE(G12,G26,G40,G54,G68,G82,G96,G110,G124,G138,G152,G166)</f>
        <v>388.33333333333331</v>
      </c>
      <c r="I184" s="75"/>
    </row>
    <row r="185" spans="1:9" x14ac:dyDescent="0.25">
      <c r="B185" s="14" t="s">
        <v>7</v>
      </c>
      <c r="C185" s="15">
        <f t="shared" si="0"/>
        <v>72286.979999999981</v>
      </c>
      <c r="D185" s="16">
        <f>C184+C185</f>
        <v>12769043.890000004</v>
      </c>
      <c r="E185" s="11" t="s">
        <v>29</v>
      </c>
      <c r="F185" s="2"/>
      <c r="G185" s="34"/>
      <c r="I185" s="75">
        <f>SUM(I13,I27,I41,I55,I69,I83,I97,I111,I125,I139,I153,I167)</f>
        <v>11451.550000000001</v>
      </c>
    </row>
    <row r="186" spans="1:9" x14ac:dyDescent="0.25">
      <c r="B186" s="14" t="s">
        <v>8</v>
      </c>
      <c r="C186" s="15">
        <f>SUM(C14,C28,C42,C56,C70,C84,C98,C112,C126,C140,C154,C168)</f>
        <v>105831.33</v>
      </c>
      <c r="D186" s="16"/>
      <c r="F186" s="17"/>
      <c r="G186" s="34"/>
      <c r="I186" s="75"/>
    </row>
    <row r="187" spans="1:9" x14ac:dyDescent="0.25">
      <c r="B187" s="14" t="s">
        <v>13</v>
      </c>
      <c r="C187" s="15">
        <f>SUM(C15,C29,C43,C57,C71,C85,C99,C113,C127,C141,C155,C169)</f>
        <v>0</v>
      </c>
      <c r="D187" s="16"/>
      <c r="F187" s="17"/>
      <c r="G187" s="34"/>
      <c r="I187" s="75"/>
    </row>
    <row r="188" spans="1:9" x14ac:dyDescent="0.25">
      <c r="B188" s="14" t="s">
        <v>12</v>
      </c>
      <c r="C188" s="15">
        <f>SUM(C16,C30,C44,C58,C72,C86,C100,C114,C128,C142,C156,C170)</f>
        <v>0</v>
      </c>
      <c r="D188" s="16"/>
      <c r="F188" s="17"/>
      <c r="G188" s="34"/>
      <c r="I188" s="75"/>
    </row>
    <row r="189" spans="1:9" x14ac:dyDescent="0.25">
      <c r="B189" s="14" t="s">
        <v>11</v>
      </c>
      <c r="C189" s="15">
        <f>SUM(C17,C31,C45,C59,C73,C87,C101,C115,C129,C143,C157,C171)</f>
        <v>0</v>
      </c>
      <c r="D189" s="16">
        <f>SUM(C186:C189)</f>
        <v>105831.33</v>
      </c>
      <c r="E189" s="11" t="s">
        <v>43</v>
      </c>
      <c r="F189" s="17"/>
      <c r="G189" s="34"/>
      <c r="I189" s="75"/>
    </row>
    <row r="190" spans="1:9" x14ac:dyDescent="0.25">
      <c r="B190" s="19"/>
      <c r="C190" s="20">
        <f>SUM(C178:C189)</f>
        <v>124381449.08999979</v>
      </c>
      <c r="D190" s="10">
        <f>SUM(D178:D189)</f>
        <v>124381449.08999979</v>
      </c>
      <c r="E190" s="11">
        <f>SUM(E6:E172)</f>
        <v>124643441.40000001</v>
      </c>
      <c r="F190" s="22">
        <f>C190-E190</f>
        <v>-261992.310000211</v>
      </c>
      <c r="G190" s="39">
        <f>SUM(G178:G189)</f>
        <v>2300.25</v>
      </c>
      <c r="I190" s="75">
        <f>SUM(I178:I189)</f>
        <v>20128.971000000005</v>
      </c>
    </row>
    <row r="195" spans="1:12" s="73" customFormat="1" ht="24" x14ac:dyDescent="0.25">
      <c r="A195" s="70" t="s">
        <v>19</v>
      </c>
      <c r="B195" s="71" t="s">
        <v>20</v>
      </c>
      <c r="C195" s="93" t="s">
        <v>21</v>
      </c>
      <c r="D195" s="93"/>
      <c r="E195" s="72" t="s">
        <v>44</v>
      </c>
      <c r="F195" s="72" t="s">
        <v>45</v>
      </c>
      <c r="G195" s="72" t="s">
        <v>48</v>
      </c>
      <c r="I195" s="68"/>
      <c r="J195" s="66"/>
      <c r="L195" s="74"/>
    </row>
    <row r="196" spans="1:12" ht="11.4" x14ac:dyDescent="0.2">
      <c r="A196" s="36" t="s">
        <v>22</v>
      </c>
      <c r="B196" s="37">
        <v>8810</v>
      </c>
      <c r="C196" s="38" t="s">
        <v>25</v>
      </c>
      <c r="D196" s="38"/>
      <c r="E196" s="15">
        <f>D181</f>
        <v>0</v>
      </c>
      <c r="F196" s="55">
        <f>I181</f>
        <v>0</v>
      </c>
      <c r="G196" s="55">
        <f>J181</f>
        <v>0</v>
      </c>
    </row>
    <row r="197" spans="1:12" ht="11.4" x14ac:dyDescent="0.2">
      <c r="A197" s="36" t="s">
        <v>22</v>
      </c>
      <c r="B197" s="37">
        <v>8868</v>
      </c>
      <c r="C197" s="38" t="s">
        <v>24</v>
      </c>
      <c r="D197" s="38"/>
      <c r="E197" s="15">
        <f>D179</f>
        <v>109020601.6199998</v>
      </c>
      <c r="F197" s="55">
        <f>I179</f>
        <v>0</v>
      </c>
      <c r="G197" s="55">
        <f>J179</f>
        <v>0</v>
      </c>
    </row>
    <row r="198" spans="1:12" ht="11.4" x14ac:dyDescent="0.2">
      <c r="A198" s="36" t="s">
        <v>22</v>
      </c>
      <c r="B198" s="37">
        <v>9101</v>
      </c>
      <c r="C198" s="38" t="s">
        <v>23</v>
      </c>
      <c r="D198" s="38"/>
      <c r="E198" s="15">
        <f>SUM(D183,D185)</f>
        <v>15255016.140000004</v>
      </c>
      <c r="F198" s="55">
        <f>I183+I185</f>
        <v>20128.971000000005</v>
      </c>
      <c r="G198" s="55">
        <f>J183+J185</f>
        <v>0</v>
      </c>
    </row>
    <row r="201" spans="1:12" s="52" customFormat="1" ht="26.4" x14ac:dyDescent="0.25">
      <c r="A201" s="53" t="s">
        <v>20</v>
      </c>
      <c r="B201" s="54" t="s">
        <v>31</v>
      </c>
      <c r="C201" s="94" t="s">
        <v>32</v>
      </c>
      <c r="D201" s="95"/>
      <c r="E201" s="95"/>
      <c r="F201" s="51" t="s">
        <v>33</v>
      </c>
      <c r="G201" s="51" t="s">
        <v>34</v>
      </c>
      <c r="I201" s="69"/>
      <c r="J201" s="57"/>
      <c r="L201" s="59"/>
    </row>
    <row r="202" spans="1:12" ht="13.2" x14ac:dyDescent="0.25">
      <c r="A202" s="50">
        <v>8810</v>
      </c>
      <c r="B202" s="50" t="s">
        <v>35</v>
      </c>
      <c r="C202" s="90" t="s">
        <v>36</v>
      </c>
      <c r="D202" s="90"/>
      <c r="E202" s="90"/>
      <c r="F202" s="55">
        <f>D181</f>
        <v>0</v>
      </c>
      <c r="G202" s="15">
        <f>C181</f>
        <v>0</v>
      </c>
    </row>
    <row r="203" spans="1:12" ht="13.2" x14ac:dyDescent="0.25">
      <c r="A203" s="50">
        <v>8868</v>
      </c>
      <c r="B203" s="50" t="s">
        <v>37</v>
      </c>
      <c r="C203" s="90" t="s">
        <v>38</v>
      </c>
      <c r="D203" s="90"/>
      <c r="E203" s="90"/>
      <c r="F203" s="55">
        <f>D179</f>
        <v>109020601.6199998</v>
      </c>
      <c r="G203" s="55">
        <f>C179</f>
        <v>0</v>
      </c>
    </row>
    <row r="204" spans="1:12" ht="13.2" x14ac:dyDescent="0.25">
      <c r="A204" s="50">
        <v>9101</v>
      </c>
      <c r="B204" s="50" t="s">
        <v>39</v>
      </c>
      <c r="C204" s="90" t="s">
        <v>40</v>
      </c>
      <c r="D204" s="90"/>
      <c r="E204" s="90"/>
      <c r="F204" s="55">
        <f>SUM(D183+D185)</f>
        <v>15255016.140000004</v>
      </c>
      <c r="G204" s="55">
        <f>SUM(C183+C185)</f>
        <v>310792.28000000003</v>
      </c>
    </row>
  </sheetData>
  <mergeCells count="8">
    <mergeCell ref="C204:E204"/>
    <mergeCell ref="B4:C4"/>
    <mergeCell ref="A2:G2"/>
    <mergeCell ref="A1:G1"/>
    <mergeCell ref="C195:D195"/>
    <mergeCell ref="C201:E201"/>
    <mergeCell ref="C202:E202"/>
    <mergeCell ref="C203:E203"/>
  </mergeCells>
  <phoneticPr fontId="2" type="noConversion"/>
  <pageMargins left="0.75" right="0.75" top="1" bottom="1" header="0.5" footer="0.5"/>
  <pageSetup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Weslaco Independant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GARZA, ULISES</dc:creator>
  <cp:lastModifiedBy>GARZA, ULISES ALEJANDRO</cp:lastModifiedBy>
  <cp:lastPrinted>2020-02-18T21:23:51Z</cp:lastPrinted>
  <dcterms:created xsi:type="dcterms:W3CDTF">2005-04-07T15:08:55Z</dcterms:created>
  <dcterms:modified xsi:type="dcterms:W3CDTF">2021-11-09T20:36:02Z</dcterms:modified>
</cp:coreProperties>
</file>